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ΑΝΑΛΥΤΙΚΟ" sheetId="10" r:id="rId1"/>
    <sheet name="Φύλλο1" sheetId="11" r:id="rId2"/>
  </sheets>
  <definedNames>
    <definedName name="_xlnm.Print_Area" localSheetId="0">ΑΝΑΛΥΤΙΚΟ!$A$1:$O$84</definedName>
    <definedName name="_xlnm.Print_Titles" localSheetId="0">ΑΝΑΛΥΤΙΚΟ!$1:$2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0" l="1"/>
  <c r="I39" i="10"/>
  <c r="I81" i="10" s="1"/>
  <c r="J39" i="10"/>
  <c r="J81" i="10" s="1"/>
  <c r="K39" i="10"/>
  <c r="K81" i="10" s="1"/>
  <c r="L39" i="10"/>
  <c r="M39" i="10"/>
  <c r="M81" i="10" s="1"/>
  <c r="N39" i="10"/>
  <c r="N81" i="10" s="1"/>
  <c r="G78" i="10"/>
  <c r="G82" i="10" s="1"/>
  <c r="L81" i="10"/>
  <c r="I78" i="10"/>
  <c r="I82" i="10" s="1"/>
  <c r="J78" i="10"/>
  <c r="J82" i="10" s="1"/>
  <c r="K78" i="10"/>
  <c r="K82" i="10" s="1"/>
  <c r="L78" i="10"/>
  <c r="L82" i="10" s="1"/>
  <c r="M78" i="10"/>
  <c r="M82" i="10" s="1"/>
  <c r="N78" i="10"/>
  <c r="N82" i="10" s="1"/>
  <c r="H78" i="10"/>
  <c r="H82" i="10" s="1"/>
  <c r="H33" i="10"/>
  <c r="I33" i="10"/>
  <c r="J33" i="10"/>
  <c r="K33" i="10"/>
  <c r="L33" i="10"/>
  <c r="M33" i="10"/>
  <c r="N33" i="10"/>
  <c r="O6" i="10"/>
  <c r="D15" i="11" s="1"/>
  <c r="O7" i="10"/>
  <c r="A14" i="11" s="1"/>
  <c r="O8" i="10"/>
  <c r="B14" i="11" s="1"/>
  <c r="O9" i="10"/>
  <c r="B15" i="11" s="1"/>
  <c r="O10" i="10"/>
  <c r="B16" i="11" s="1"/>
  <c r="O11" i="10"/>
  <c r="A15" i="11" s="1"/>
  <c r="O12" i="10"/>
  <c r="C14" i="11" s="1"/>
  <c r="O13" i="10"/>
  <c r="B17" i="11" s="1"/>
  <c r="O14" i="10"/>
  <c r="A16" i="11" s="1"/>
  <c r="O15" i="10"/>
  <c r="A17" i="11" s="1"/>
  <c r="O16" i="10"/>
  <c r="A18" i="11" s="1"/>
  <c r="O17" i="10"/>
  <c r="A19" i="11" s="1"/>
  <c r="G18" i="10"/>
  <c r="H18" i="10"/>
  <c r="H80" i="10" s="1"/>
  <c r="I18" i="10"/>
  <c r="I80" i="10" s="1"/>
  <c r="J18" i="10"/>
  <c r="K18" i="10"/>
  <c r="K80" i="10" s="1"/>
  <c r="L18" i="10"/>
  <c r="L80" i="10" s="1"/>
  <c r="M18" i="10"/>
  <c r="M80" i="10" s="1"/>
  <c r="N18" i="10"/>
  <c r="F18" i="10"/>
  <c r="N80" i="10" l="1"/>
  <c r="N84" i="10" s="1"/>
  <c r="J80" i="10"/>
  <c r="L84" i="10"/>
  <c r="I84" i="10"/>
  <c r="K84" i="10"/>
  <c r="J84" i="10"/>
  <c r="H81" i="10"/>
  <c r="H84" i="10" s="1"/>
  <c r="M84" i="10"/>
  <c r="O68" i="10"/>
  <c r="C22" i="11" s="1"/>
  <c r="F78" i="10"/>
  <c r="O44" i="10"/>
  <c r="C17" i="11" s="1"/>
  <c r="D4" i="11" s="1"/>
  <c r="O45" i="10"/>
  <c r="C18" i="11" s="1"/>
  <c r="O46" i="10"/>
  <c r="D21" i="11" s="1"/>
  <c r="O47" i="10"/>
  <c r="B22" i="11" s="1"/>
  <c r="O48" i="10"/>
  <c r="D22" i="11" s="1"/>
  <c r="O49" i="10"/>
  <c r="D23" i="11" s="1"/>
  <c r="O50" i="10"/>
  <c r="B23" i="11" s="1"/>
  <c r="O51" i="10"/>
  <c r="D24" i="11" s="1"/>
  <c r="O52" i="10"/>
  <c r="B24" i="11" s="1"/>
  <c r="O53" i="10"/>
  <c r="B25" i="11" s="1"/>
  <c r="O54" i="10"/>
  <c r="D25" i="11" s="1"/>
  <c r="O55" i="10"/>
  <c r="D26" i="11" s="1"/>
  <c r="O56" i="10"/>
  <c r="D27" i="11" s="1"/>
  <c r="O57" i="10"/>
  <c r="B26" i="11" s="1"/>
  <c r="O58" i="10"/>
  <c r="C19" i="11" s="1"/>
  <c r="O59" i="10"/>
  <c r="B27" i="11" s="1"/>
  <c r="O60" i="10"/>
  <c r="B28" i="11" s="1"/>
  <c r="O61" i="10"/>
  <c r="C20" i="11" s="1"/>
  <c r="O62" i="10"/>
  <c r="B29" i="11" s="1"/>
  <c r="O63" i="10"/>
  <c r="B30" i="11" s="1"/>
  <c r="O64" i="10"/>
  <c r="B31" i="11" s="1"/>
  <c r="O65" i="10"/>
  <c r="D28" i="11" s="1"/>
  <c r="O66" i="10"/>
  <c r="B32" i="11" s="1"/>
  <c r="O67" i="10"/>
  <c r="C21" i="11" s="1"/>
  <c r="O69" i="10"/>
  <c r="C23" i="11" s="1"/>
  <c r="O70" i="10"/>
  <c r="B33" i="11" s="1"/>
  <c r="O71" i="10"/>
  <c r="C24" i="11" s="1"/>
  <c r="O72" i="10"/>
  <c r="C25" i="11" s="1"/>
  <c r="O73" i="10"/>
  <c r="B34" i="11" s="1"/>
  <c r="O74" i="10"/>
  <c r="B35" i="11" s="1"/>
  <c r="O75" i="10"/>
  <c r="B36" i="11" s="1"/>
  <c r="O76" i="10"/>
  <c r="D29" i="11" s="1"/>
  <c r="O77" i="10"/>
  <c r="B37" i="11" s="1"/>
  <c r="O22" i="10"/>
  <c r="C16" i="11" s="1"/>
  <c r="O23" i="10"/>
  <c r="D16" i="11" s="1"/>
  <c r="O24" i="10"/>
  <c r="B18" i="11" s="1"/>
  <c r="B3" i="11" s="1"/>
  <c r="O25" i="10"/>
  <c r="A20" i="11" s="1"/>
  <c r="B2" i="11" s="1"/>
  <c r="O26" i="10"/>
  <c r="D17" i="11" s="1"/>
  <c r="O27" i="10"/>
  <c r="D18" i="11" s="1"/>
  <c r="O28" i="10"/>
  <c r="A21" i="11" s="1"/>
  <c r="O29" i="10"/>
  <c r="B19" i="11" s="1"/>
  <c r="O30" i="10"/>
  <c r="A22" i="11" s="1"/>
  <c r="O31" i="10"/>
  <c r="B20" i="11" s="1"/>
  <c r="O32" i="10"/>
  <c r="B21" i="11" s="1"/>
  <c r="O21" i="10"/>
  <c r="C15" i="11" s="1"/>
  <c r="O37" i="10"/>
  <c r="D20" i="11" s="1"/>
  <c r="O38" i="10"/>
  <c r="A23" i="11" s="1"/>
  <c r="C2" i="11" s="1"/>
  <c r="O36" i="10"/>
  <c r="D19" i="11" s="1"/>
  <c r="C5" i="11" s="1"/>
  <c r="B4" i="11" l="1"/>
  <c r="E4" i="11" s="1"/>
  <c r="C39" i="11"/>
  <c r="D3" i="11"/>
  <c r="E3" i="11" s="1"/>
  <c r="C6" i="11"/>
  <c r="D5" i="11"/>
  <c r="B39" i="11"/>
  <c r="O33" i="10"/>
  <c r="O43" i="10"/>
  <c r="A24" i="11" s="1"/>
  <c r="D2" i="11" s="1"/>
  <c r="E2" i="11" s="1"/>
  <c r="G39" i="10"/>
  <c r="F39" i="10"/>
  <c r="G33" i="10"/>
  <c r="G80" i="10" s="1"/>
  <c r="F33" i="10"/>
  <c r="O5" i="10"/>
  <c r="D14" i="11" s="1"/>
  <c r="D6" i="11" l="1"/>
  <c r="A39" i="11"/>
  <c r="B5" i="11"/>
  <c r="D39" i="11"/>
  <c r="G81" i="10"/>
  <c r="G84" i="10" s="1"/>
  <c r="O18" i="10"/>
  <c r="O39" i="10"/>
  <c r="E39" i="11" l="1"/>
  <c r="E5" i="11"/>
  <c r="F6" i="11" s="1"/>
  <c r="B6" i="11"/>
  <c r="E6" i="11" s="1"/>
  <c r="F82" i="10" l="1"/>
  <c r="O78" i="10"/>
  <c r="O82" i="10" l="1"/>
  <c r="F81" i="10"/>
  <c r="O81" i="10" l="1"/>
  <c r="F80" i="10" l="1"/>
  <c r="F84" i="10" l="1"/>
  <c r="O80" i="10" l="1"/>
  <c r="O84" i="10" l="1"/>
  <c r="S7" i="10"/>
</calcChain>
</file>

<file path=xl/sharedStrings.xml><?xml version="1.0" encoding="utf-8"?>
<sst xmlns="http://schemas.openxmlformats.org/spreadsheetml/2006/main" count="173" uniqueCount="150">
  <si>
    <t>Α/Α</t>
  </si>
  <si>
    <t>ΣΥΝΟΛΟ</t>
  </si>
  <si>
    <t>ΠΕΡΙΓΡΑΦΗ ΕΡΓΟΥ</t>
  </si>
  <si>
    <t>ΥΠΗΡΕΣΙΑ</t>
  </si>
  <si>
    <t>ΔΗΜΟΣ</t>
  </si>
  <si>
    <t xml:space="preserve">ΑΞΙΟΠΟΙΗΣΗ ΠΗΓΩΝ ΕΚΚΑΡΑΣ- Δ.Ε.ΘΕΣΣΑΛΙΩΤΙΔΑΣ  </t>
  </si>
  <si>
    <t>Κ/Α</t>
  </si>
  <si>
    <t>ΑΣΦΑΛΤΟΣΤΡΩΣΗ ΔΡΟΜΟΥ Ν. ΜΟΝΑΣΤΗΡΙΟΥ - ΑΓ. ΓΕΩΡΓΙΟΥ</t>
  </si>
  <si>
    <t>ΕΠΕΚΤΑΣΗ ΔΙΚΤΥΟΥ ΒΙΟΑΕΡΙΟΥ ΣΤΟ ΧΥΤΑ ΔΟΜΟΚΟΥ</t>
  </si>
  <si>
    <t>ΕΠΙΣΚΕΥΗ ΠΕΤΡΙΝΟΥ ΤΟΙΧΟΥ ΔΥΤΙΚΑ ΤΗΣ ΠΕΡΙΦΡΑΞΗΣ ΤΟΥ ΧΩΡΟΥ ΤΟΥ ΧΡΟΝΙΩΝ ΠΑΘΗΣΕΩΝ - KAI ΔΙΑΜΟΡΦΩΣΗ ΠΑΡΚΙΝΚ</t>
  </si>
  <si>
    <t>ΑΝΟΡΥΞΗ ΚΑΙ ΑΞΙΟΠΟΙΗΣΗ ΑΡΔΕΥΤΙΚΗΣ ΓΕΩΤΡΗΣΗΣ ΤΚ ΠΕΡΙΒΟΛΙΟΥ</t>
  </si>
  <si>
    <t>ΚΑΤΑΣΚΕΥΗ ΠΡΟΣΑΓΩΓΟΥ ΑΓΩΓΟΥ ΑΡΔΕΥΣΗΣ ΑΠΌ ΛΙΜΝΟΔΕΞΑΜΕΝΗ ΕΩΣ ΑΝΤΛΙΟΣΤΑΣΙΟ ΤΚ Ν. ΜΟΝΑΣΤΗΡΙΟΥ</t>
  </si>
  <si>
    <t>ΤΚ ΣΟΦΙΑΔΑΣ</t>
  </si>
  <si>
    <t>ΤΟΠΙΚΗ ΚΟΙΝ.</t>
  </si>
  <si>
    <t>ΤΚ Ν. ΜΟΝΑΣΤΗΡΙΟΥ</t>
  </si>
  <si>
    <t>ΤΚ ΕΚΚΑΡΑΣ</t>
  </si>
  <si>
    <t>ΤΚ ΠΕΡΙΒΟΛΙΟΥ</t>
  </si>
  <si>
    <t>ΟΙΚΙΣΜΟΣ ΜΕΤΑΛΛΕΙΩΝ</t>
  </si>
  <si>
    <t>ΔΚ ΔΟΜΟΚΟΥ</t>
  </si>
  <si>
    <t xml:space="preserve">ΤΚ ΝΕΟΧΩΡΙΟΥ </t>
  </si>
  <si>
    <t xml:space="preserve">ΤΚ Ν. ΜΟΝΑΣΤΗΡΙΟΥ </t>
  </si>
  <si>
    <t>7336,0022</t>
  </si>
  <si>
    <t xml:space="preserve">ΑΡΧΙΤΕΚΤΟΝΙΚΗ ΜΕΛΕΤΗ ΓΙΑ ΤΗΝ ΚΑΤΑΣΚΕΥΗ ΚΕΡΚΙΔΩΝ ΣΤΟ ΓΗΠΕΔΟ ΤΚ Ν. ΜΟΝΑΣΤΗΡΙΟΥ </t>
  </si>
  <si>
    <t xml:space="preserve">ΤΚ Ν ΜΟΝΑΣΤΗΡΙΟΥ </t>
  </si>
  <si>
    <t>ΤΚ ΦΙΛΙΑΔΩΝΑΣ</t>
  </si>
  <si>
    <t>Δ.Ε. ΔΟΜΟΚΟΥ</t>
  </si>
  <si>
    <t>ΚΑΤΑΣΚΕΥΗ ΑΝΑΧΩΜΑΤΟΣ ΚΑΙ ΠΡΟΕΚΤΑΣΗ ΤΗΣ ΜΕΜΒΡΑΝΗΣ ΣΤΟ ΑΝΑΤΟΛΙΚΟ ΤΜΗΜΑ ΧΥΤΑ ΔΟΜΟΚΟΥ</t>
  </si>
  <si>
    <t xml:space="preserve">ΜΕΛΕΤΗ ΥΔΡΟΔΟΤΙΚΟΥ ΦΡΑΓΜΑΤΟΣ ΚΑΙ ΔΙΚΤΥΩΝ ΔΗΜΟΥ ΔΟΜΟΚΟΥ </t>
  </si>
  <si>
    <t xml:space="preserve">ΔΗΜΟΣ </t>
  </si>
  <si>
    <t>ΕΠΙΣΚΕΥΕΣ ΚΑΙ ΤΕΧΝΙΚΑ ΕΡΓΑ Δ.Ε. ΔΟΜΟΚΟΥ (ΕΤΟΥΣ 2015)</t>
  </si>
  <si>
    <t>ΕΠΙΣΚΕΥΕΣ ΚΑΙ ΤΕΧΝΙΚΑ ΕΡΓΑ Δ.Ε. ΞΥΝΙΑΔΟΣ - ΘΕΣΣΑΛΙΩΤΙΔΑΣ (ΕΤΟΥΣ 2015)</t>
  </si>
  <si>
    <t>ΤΣΙΜΕΝΤΟΣΤΡΩΣΕΙΣ ΔΗΜΟΤΙΚΩΝ ΟΔΩΝ ΔΗΜ. ΕΝΟΤΗΤΩΝ ΔΗΜΟΥ ΔΟΜΟΚΟΥ (ΕΤΟΥΣ 2015)</t>
  </si>
  <si>
    <t>ΣΥΝΟΛΑ</t>
  </si>
  <si>
    <t>ΓΕΝΙΚΟ ΣΥΝΟΛΟ</t>
  </si>
  <si>
    <t>ΕΣΠΑ 2014-2020</t>
  </si>
  <si>
    <t>ΕΡΓΑ ΠΑΡΕΛΘΟΝΤΩΝ ΕΤΩΝ - ΣΥΝΕΧΙΖΟΜΕΝΑ</t>
  </si>
  <si>
    <t>ΜΕΛΕΤΕΣ ΠΑΡΕΛΘΟΝΤΩΝ ΕΤΩΝ - ΣΥΝΕΧΙΖΟΜΕΝΕΣ</t>
  </si>
  <si>
    <t>ΟΛΟΚΛΗΡΩΣΗ ΕΡΓΟΥ ΑΝΤΙΚΑΤΑΣΤΑΣΗ ΔΙΚΤΥΟΥ ΥΔΡΕΥΣΗΣ ΕΝΤΟΣ ΟΙΚΙΣΜΟΥ ΜΕΤΑΛΛΕΙΩΝ</t>
  </si>
  <si>
    <t>7326,0001</t>
  </si>
  <si>
    <t xml:space="preserve">ΜΕΛΕΤΕΣ ΠΑΡΕΛΘΟΝΤΩΝ ΕΤΩΝ </t>
  </si>
  <si>
    <t>ΔΙΑΜΟΡΦΩΣΗ ΚΟΙΝΟΧΡΗΣΤΩΝ ΧΩΡΩΝ ΤΚ ΦΙΛΙΑΔΩΝΑΣ</t>
  </si>
  <si>
    <t xml:space="preserve"> ΥΠΟΥΡΓΕΙΟ ΕΣΩΤΕΡΙΚΩΝ </t>
  </si>
  <si>
    <t>ΝΕΑ ΕΡΓΑ - ΜΕΛΕΤΕΣ ΓΕΝΙΚΑ - ΠΡΟΤΑΣΕΙΣ ΤΟΠΙΚΩΝ ΚΟΙΝΟΤΗΤΩΝ</t>
  </si>
  <si>
    <t xml:space="preserve">ΕΚΤΑΚΤΑ ΕΙΔΙΚΕΥΜΕΝΑ </t>
  </si>
  <si>
    <t xml:space="preserve">ΒΕΛΤΙΩΣΗ ΚΑΙ ΕΚΣΥΓΧΡΟΝΙΣΜΟΣ ΣΥΝΘΗΚΩΝ ΑΡΔΕΥΣΗΣ Τ.Κ. ΣΟΦΙΑΔΑΣ ΔΗΜΟΥ ΔΟΜΟΚΟΥ </t>
  </si>
  <si>
    <t>ΠΡΟΜΕΛΕΤΗ ΠΕΡΙΒΑΛΟΝΤΙΚΩΝ ΕΠΙΠΤΩΣΕΩΝ ΓΙΑ ΤΟ ΕΡΓΟ "ΔΑΣΟΤΕΧΝΙΚΑ ΕΡΓΑ ΑΝΙΠΥΡΙΚΗΣ ΠΡΟΣΤΑΣΙΑΣ ΑΝΑΔΕΙΞΗΣ ΚΑΙ ΑΝΑΒΑΘΜΙΣΗΣ ΣΤΟ ΑΛΣΥΛΛΙΟ ΣΤΗ ΘΕΣΗ ΚΑΣΤΡΟ" ΤΚ Ν. ΜΟΝΑΣΤΗΡΙΟΥ</t>
  </si>
  <si>
    <t>ΜΕΛΕΤΗ ΕΚΔΟΣΗΣ ΕΝΕΡΓΙΑΚΩΝ ΠΙΣΤΟΠΟΙΗΤΙΚΩΝ ΔΗΜΟΤΙΚΩΝ ΑΚΙΝΗΤΩΝ ΔΗΜΟΥ ΔΟΜΟΚΟΥ</t>
  </si>
  <si>
    <t>ΕΡΓΑ ΠΑΡΕΛΘΟΝΤΩΝ ΕΤΩΝ</t>
  </si>
  <si>
    <t>ΑΠΟ ΧΡΗΜΑΤΟΔΟΤΙΚΑ ΠΡΟΓΡΑΜΜΑΤΑ</t>
  </si>
  <si>
    <t xml:space="preserve">ΝΕΑ ΕΡΓΑ - ΜΕΛΕΤΕΣ  </t>
  </si>
  <si>
    <t>ΠΡΟΓΡΑΜΜΑ ΘΗΣΕΑΣ</t>
  </si>
  <si>
    <t>ΔΙΚΤΥΟ ΣΥΓΚΕΝΤΡΩΣΗΣ ΚΑΙ ΜΕΤΑΦΟΡΑΣ ΛΥΜΑΤΩΝ ΔΗΜΟΥ ΔΟΜΟΚΟΥ Ν.ΦΘΙΩΤΙΔΑΣ (Π.Δ.Ε)</t>
  </si>
  <si>
    <t>Ε.Ε.Τ.Α.Α. ΑΕ</t>
  </si>
  <si>
    <t xml:space="preserve">ΕΠΙΣΚΕΥΗ, ΣΥΝΤΗΡΗΣΗ ΚΑΙ ΠΡΟΜΗΘΕΙΑ ΕΞΟΠΛΙΣΜΟΥ ΠΑΙΔΙΚΟΥ ΣΤΑΘΜΟΥ ΣΤΗ ΔΚ ΔΟΜΟΚΟΥ </t>
  </si>
  <si>
    <t>7135.0002</t>
  </si>
  <si>
    <t xml:space="preserve">ΑΝΤΙΚΑΤΑΣΤΑΣΗ ΔΙΚΤΥΟΥ ΥΔΡΕΥΣΗΣ ΤΚ ΝΕΟΧΩΡΙΟΥ ΤΟΥ ΔΗΜΟΥ ΔΟΜΟΚΟΥ </t>
  </si>
  <si>
    <t>7323, 0003</t>
  </si>
  <si>
    <t xml:space="preserve">ΒΕΛΤΙΩΣΗ ΑΓΡΟΤΙΚΟΥ ΔΡΟΜΟΥ ΜΑΝΤΑΣΙΑΣ -ΦΥΛΙΑΔΩΝΑΣ ΤΟΥ ΔΗΜΟΥ ΔΟΜΟΚΟΥ " ΦΙΛΟΔΗΜΟΣ I" </t>
  </si>
  <si>
    <t>ΑΠΟΚΑΤΑΣΤΑΣΗ ΒΛΑΒΩΝ ΤΕΧΝΙΚΩΝ ΥΠΟΔΟΜΩΝ ΔΗΜΟΥ ΔΟΜΟΚΟΥ</t>
  </si>
  <si>
    <t>ΑΝΑΠΛΑΣΗ ΔΗΜΟΤΙΚΗΣ ΚΟΙΝΟΤΗΤΑΣ ΔΟΜΟΚΟΥ (ΠΔΕ)</t>
  </si>
  <si>
    <t>ΤΚ ΜΑΝΤΑΣΙΑΣ- ΦΥΛΙΑΔΩΝΑΣ</t>
  </si>
  <si>
    <t>ΣΥΝΔΕΣΙΜΟΤΗΤΑ ΑΝΤΛΗΤΙΚΩΝ ΣΥΓΚΡΟΤΗΜΑΤΩΝ, ΣΙΔΗΡΟΣΩΛΗΝΩΝ ΚΑΙ ΕΙΔΙΚΩΝ ΤΕΜΑΧΙΩΝ ΣΤΗΝ ΛΙΜΝΟΔΕΞΑΜΕΝΗ Ν. ΜΟΝΑΣΤΗΡΙΟΥ</t>
  </si>
  <si>
    <t>LEADER</t>
  </si>
  <si>
    <t>ΚΑΤΑΣΚΕΥΗ ΓΗΠΕΔΟΥ 5Χ5 ΤΚ ΠΕΡΙΒΟΛΙΟΥ</t>
  </si>
  <si>
    <t>Αγ. Γεώργιος</t>
  </si>
  <si>
    <t xml:space="preserve">Αποκατάσταση του δικτύου ύδρευσης κοινότητας Αγ. Στεφάνου </t>
  </si>
  <si>
    <t>Αγ. Στέφανος</t>
  </si>
  <si>
    <t>Αχλαδιά</t>
  </si>
  <si>
    <t>Βαρδαλή</t>
  </si>
  <si>
    <t>Βελεσιώτες</t>
  </si>
  <si>
    <t>Βούζι</t>
  </si>
  <si>
    <t>Γαβράκια</t>
  </si>
  <si>
    <t xml:space="preserve">Κατασκευή υδρομάστευσης στη θέση "ΚΑΝΑ ΒΡΥΣΗ" κοινότητας Γερακλίου </t>
  </si>
  <si>
    <t>Γερακλί</t>
  </si>
  <si>
    <t>Δομοκός</t>
  </si>
  <si>
    <t xml:space="preserve">Θαυμακός </t>
  </si>
  <si>
    <t xml:space="preserve">Επισκευή - συντήρηση Δημοτικού Καταστήματος κοινότητας Θαυμακού </t>
  </si>
  <si>
    <t>Ασφαλτόστρωση δημοτικών οδών κοινότητας Καρυών</t>
  </si>
  <si>
    <t>Καρυές</t>
  </si>
  <si>
    <t xml:space="preserve">Κατασκευή τσιμενταυλάκων κοινότητας Κορομηλιάς </t>
  </si>
  <si>
    <t xml:space="preserve">Κορομηλιά </t>
  </si>
  <si>
    <t>Κατασκευή τεχνικού θέση "ΛΑΚΟΣ - ΡΕΜΑ" κοινότητας Λεύκας</t>
  </si>
  <si>
    <t>Λεύκα</t>
  </si>
  <si>
    <t>Μακρολίβαδο</t>
  </si>
  <si>
    <t>Μακρυρράχη</t>
  </si>
  <si>
    <t>Μαντασιά</t>
  </si>
  <si>
    <t xml:space="preserve">Μελιταία </t>
  </si>
  <si>
    <t xml:space="preserve">Νέα Μάκριση </t>
  </si>
  <si>
    <t>Νέο Μοναστήρι</t>
  </si>
  <si>
    <t xml:space="preserve">Εσωτερική οδοποιία κοινότητας Νεοχωρίου </t>
  </si>
  <si>
    <t>Νεοχώρι</t>
  </si>
  <si>
    <t>Ξυνιάδα</t>
  </si>
  <si>
    <t>Ομβριακή</t>
  </si>
  <si>
    <t xml:space="preserve">Παλαμάς </t>
  </si>
  <si>
    <t xml:space="preserve">Πεζοδρόμηση - Ηλεκτροφωτισμός κοινότητας Περιβολίου </t>
  </si>
  <si>
    <t>Περιβόλι</t>
  </si>
  <si>
    <t>Επισκευή - συντήρηση κοινοτικού ιατρείου κοινότητας Πετρωτού</t>
  </si>
  <si>
    <t>Πετρωτό</t>
  </si>
  <si>
    <t>Πολυδένδρι</t>
  </si>
  <si>
    <t>Πουρνάρι</t>
  </si>
  <si>
    <t>Σοφιάδα</t>
  </si>
  <si>
    <t>Τσιμεντόστρωση δημοτικών οδών κοινότητας Φιλιαδώνας</t>
  </si>
  <si>
    <t>Φιλιαδώνα</t>
  </si>
  <si>
    <t xml:space="preserve">Αγραπιδία </t>
  </si>
  <si>
    <t>Παναγιά</t>
  </si>
  <si>
    <t>Εκκάρας</t>
  </si>
  <si>
    <t>Άνω Αγόριανη</t>
  </si>
  <si>
    <t>Διαμόρφωση χώρου στάθμευσης Ιερού Ναού Αγ. Γεωργίου κοινότητας Αγ. Γεωργίου</t>
  </si>
  <si>
    <t>Ανάπλαση πλατείας κοινότητας Ξυνιάδας</t>
  </si>
  <si>
    <t>Συντήρηση εσωτερικής οδοποιίας κοινότητας Πουρναριού</t>
  </si>
  <si>
    <t xml:space="preserve">Κατασκευή τσιμεντάυλακα από την εκκλησία μέχρι το ρέμα </t>
  </si>
  <si>
    <t>Κατασκευή δεξαμενής ύδρευσης</t>
  </si>
  <si>
    <t>Αντικατάσταση εσωτερικού δικτύου ύδρευσης κοινότητας Βαρδαλής</t>
  </si>
  <si>
    <t xml:space="preserve">Περίφραξη της θέσης "ΠΛΑΤΑΝΟΣ" </t>
  </si>
  <si>
    <t>Κατασκευή τσιμενταύλακα από οικία Μπακογιάννης Γεώργιου έως ΤΖΑΜΙ ΒΡΥΣΗ</t>
  </si>
  <si>
    <t>Κατασκευή κιόσκι στην θέση "ΝΕΡΑ"</t>
  </si>
  <si>
    <t xml:space="preserve">Ασφαλτόστρωση από πρατήριου υγρών καυσίμων Χαχαλά Γεώργιου έως βιοτεχνία επίπλων Μαλιάγκα. </t>
  </si>
  <si>
    <t>Κατασκευή πεζοδρομίου από οικία Σκαρμούτσου Ιωάννη έως Ιερο Ναό Αγίου Γεωργίου</t>
  </si>
  <si>
    <t>Κατασκευή κρουνού ψεκαστικών</t>
  </si>
  <si>
    <t>Ασφαλτόστρωση οδών εντός οικισμού</t>
  </si>
  <si>
    <t>Επισκευή - Συντήρηση κεραμοσκεπής Δημοτικού Σχολείου ΤΚ Μελιταίας</t>
  </si>
  <si>
    <t xml:space="preserve">Ανάπλαση - συτνήρηση των πλατειών Ηρώων, Αρχιεπισκόπου Μακαρίου και Ασπροποτάμου. </t>
  </si>
  <si>
    <t>Κατασκευή Στάσης ΚΤΕΛ οικισμού Μεταλλείων</t>
  </si>
  <si>
    <t xml:space="preserve">Κατασκευή σκεπαστού υπαίθρειου παιδότοπου στην κεντρικής πλατεία Ομβριακής </t>
  </si>
  <si>
    <t xml:space="preserve">κατασκευή τεχνικών έργων και παρεμβάσεων στην είσοδο της κοινότητας Παλαμά και στο Δημοτικό Σχολείο. </t>
  </si>
  <si>
    <t>Κατασκευή πεζοδρομιών εκτός οικισμού Παναγιάς</t>
  </si>
  <si>
    <t>Τσιμεντόστρωση εντός οικισμού και κεντρικής πλατείας κοινότητας Πολυδενδρίου.</t>
  </si>
  <si>
    <t>Ασφαλτοστρώσεις οδού εντός οικισμού κοινότητας Σοφιάδας</t>
  </si>
  <si>
    <t>Διαμόρφωση και επσικευή πλατείας Κοινότητας Εκκάρας</t>
  </si>
  <si>
    <t>Περίφραξη Δημοτικού Σχολείου οικισμού Άνω Αγόριανης.</t>
  </si>
  <si>
    <t>Επισκευές και Τεχνικά κοινότητας Νέας Μάκρισης</t>
  </si>
  <si>
    <t>Μεταλλεία</t>
  </si>
  <si>
    <t>ΠΕΡΙΦΕΡΕΙΑ ΣΤΕΡΕΑΣ</t>
  </si>
  <si>
    <t>ΑΠΟΚΑΤΑΣΤΑΣΗ ΖΗΜΙΩΝ ΤΩΝ ΟΔΙΚΩΝ ΥΠΟΔΟΜΩΝ ΚΑΙ ΤΩΝ ΣΥΝΟΔΩΝ ΤΟΥΣ ΥΔΡΑΥΛΙΚΩΝ ΕΡΓΩΝ ΤΟΥ ΔΗΜΟΥ ΔΟΜΟΚΟΥ ΠΕΡΙΦΕΡΕΙΑΚΗΣ ΕΝΟΤΗΤΑΣ ΦΘΙΩΤΙΔΑΣ ΠΟΥ ΕΠΛΗΓΗ ΑΠΌ ΤΗΝ ΦΥΣΙΚΗ ΚΑΤΑΣΤΡΟΦΗ ΤΗΣ 18ης &amp; 19ης ΣΕΠΤΕΜΒΡΙΟΥ 2020</t>
  </si>
  <si>
    <t>ΒΕΛΤΙΩΣΗ ΥΦΙΣΤΑΜΕΝΗΣ ΕΣΩΤΕΡΙΚΗΣ ΟΔΟΠΟΙΙΑΣ ΔΗΜΟΥ ΔΟΜΟΚΟΥ</t>
  </si>
  <si>
    <t>ΚΑΤΑΣΚΕΥΗ ΚΑΙ ΣΥΝΤΗΡΗΣΗ ΑΘΛΗΤΙΚΩΝ ΕΓΚΑΤΑΣΤΑΣΕΩΝ ΤΟΥ ΔΗΜΟΥ ΔΟΜΟΚΟΥ</t>
  </si>
  <si>
    <t xml:space="preserve">ΣΥΝΤΗΡΗΣΗ ΑΓΡΟΤΙΚΗΣ ΟΔΟΠΟΙΙΑΣ ΣΤΟΝ ΔΗΜΟ ΔΟΜΟΚΟΥ (Β' ΦΑΣΗ) </t>
  </si>
  <si>
    <t>ΣΑΤΑ 2022</t>
  </si>
  <si>
    <t>ΑΠΌ ΣΑΤΑ ΕΤΟΥΣ 2014 ΜΕΧΡΙ 2021</t>
  </si>
  <si>
    <t xml:space="preserve"> ΓΙΑ ΕΤΟΣ 2022</t>
  </si>
  <si>
    <t>ΕΡΓΑ ΠΑΡΕΛΘΟΝΤΩΝ ΕΤΩΝ (ΣΥΝΕΧΙΖΟΜΕΝΑ)</t>
  </si>
  <si>
    <t>ΜΕΛΕΤΕΣ ΠΑΡΕΛΘΟΝΤΩΝ ΕΤΩΝ (ΣYΝΕΧΙΖΟΜΕΝΕΣ)</t>
  </si>
  <si>
    <t>ΝΕΑ ΕΡΓΑ - ΜΕΛΕΤΕΣ</t>
  </si>
  <si>
    <t>ΔΗΜΟΤΙΚΗ ΕΝΟΤΗΤΑ ΔΟΜΟΚΟΥ</t>
  </si>
  <si>
    <t>ΔΗΜΟΤΙΚΗ ΕΝΟΤΗΤΑ ΞΥΝΙΑΔΑΣ</t>
  </si>
  <si>
    <t>ΔΗΜΟΤΙΚΗ ΕΝΟΤΗΤΑ ΘΕΣΣΑΛΙΩΤΙΔΑΣ</t>
  </si>
  <si>
    <t>ΔΕ ΔΟΜΟΚΟΥ</t>
  </si>
  <si>
    <t>ΔΕ ΞΥΝΙΑΔΑΣ</t>
  </si>
  <si>
    <t>ΔΕ ΘΕΣΣΑΛΙΩΤΙΔΑΣ</t>
  </si>
  <si>
    <t>ΙΔΙΟΙ ΠΟΡΟΙ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</si>
</sst>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000"/>
    <numFmt numFmtId="165" formatCode="#,##0.00\ &quot;€&quot;"/>
  </numFmts>
  <fonts count="21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sz val="12"/>
      <name val="Arial Greek"/>
      <family val="2"/>
      <charset val="161"/>
    </font>
    <font>
      <sz val="10"/>
      <name val="Arial"/>
      <family val="2"/>
    </font>
    <font>
      <b/>
      <sz val="10"/>
      <name val="Arial Greek"/>
      <charset val="161"/>
    </font>
    <font>
      <sz val="14"/>
      <name val="Arial Greek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FF0000"/>
      <name val="Arial"/>
      <family val="2"/>
    </font>
    <font>
      <sz val="10"/>
      <color rgb="FFFF0000"/>
      <name val="Arial Greek"/>
      <family val="2"/>
      <charset val="161"/>
    </font>
    <font>
      <sz val="14"/>
      <name val="Arial Greek"/>
      <charset val="161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0"/>
      <color rgb="FFFF0000"/>
      <name val="Arial Greek"/>
      <charset val="161"/>
    </font>
    <font>
      <sz val="10"/>
      <color rgb="FF00B0F0"/>
      <name val="Arial Greek"/>
      <charset val="161"/>
    </font>
    <font>
      <sz val="10"/>
      <color rgb="FF92D050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65" fontId="6" fillId="0" borderId="2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165" fontId="0" fillId="0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2" borderId="1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8" fontId="8" fillId="2" borderId="1" xfId="0" applyNumberFormat="1" applyFont="1" applyFill="1" applyBorder="1" applyAlignment="1">
      <alignment horizontal="center" vertical="center" wrapText="1"/>
    </xf>
    <xf numFmtId="165" fontId="9" fillId="0" borderId="3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 wrapText="1"/>
    </xf>
    <xf numFmtId="165" fontId="8" fillId="2" borderId="2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9" fillId="0" borderId="26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164" fontId="8" fillId="0" borderId="7" xfId="0" applyNumberFormat="1" applyFont="1" applyFill="1" applyBorder="1" applyAlignment="1">
      <alignment horizontal="center" vertical="center" wrapText="1"/>
    </xf>
    <xf numFmtId="165" fontId="9" fillId="0" borderId="36" xfId="0" applyNumberFormat="1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9" fillId="0" borderId="38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165" fontId="9" fillId="0" borderId="3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8" fontId="0" fillId="0" borderId="0" xfId="0" applyNumberFormat="1"/>
    <xf numFmtId="8" fontId="16" fillId="5" borderId="25" xfId="0" applyNumberFormat="1" applyFont="1" applyFill="1" applyBorder="1" applyAlignment="1">
      <alignment horizontal="center" vertical="center"/>
    </xf>
    <xf numFmtId="8" fontId="16" fillId="5" borderId="46" xfId="0" applyNumberFormat="1" applyFont="1" applyFill="1" applyBorder="1" applyAlignment="1">
      <alignment horizontal="center" vertical="center"/>
    </xf>
    <xf numFmtId="8" fontId="15" fillId="5" borderId="46" xfId="0" applyNumberFormat="1" applyFont="1" applyFill="1" applyBorder="1" applyAlignment="1">
      <alignment horizontal="center" vertical="center" wrapText="1"/>
    </xf>
    <xf numFmtId="8" fontId="16" fillId="5" borderId="25" xfId="0" applyNumberFormat="1" applyFont="1" applyFill="1" applyBorder="1" applyAlignment="1">
      <alignment horizontal="center" vertical="center" wrapText="1"/>
    </xf>
    <xf numFmtId="8" fontId="16" fillId="5" borderId="46" xfId="0" applyNumberFormat="1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8" fontId="16" fillId="5" borderId="48" xfId="0" applyNumberFormat="1" applyFont="1" applyFill="1" applyBorder="1" applyAlignment="1">
      <alignment horizontal="center" vertical="center" wrapText="1"/>
    </xf>
    <xf numFmtId="8" fontId="16" fillId="5" borderId="49" xfId="0" applyNumberFormat="1" applyFont="1" applyFill="1" applyBorder="1" applyAlignment="1">
      <alignment horizontal="center" vertical="center" wrapText="1"/>
    </xf>
    <xf numFmtId="8" fontId="15" fillId="5" borderId="49" xfId="0" applyNumberFormat="1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8" fontId="15" fillId="5" borderId="48" xfId="0" applyNumberFormat="1" applyFont="1" applyFill="1" applyBorder="1" applyAlignment="1">
      <alignment horizontal="center" vertical="center"/>
    </xf>
    <xf numFmtId="8" fontId="15" fillId="5" borderId="49" xfId="0" applyNumberFormat="1" applyFont="1" applyFill="1" applyBorder="1" applyAlignment="1">
      <alignment horizontal="center" vertical="center"/>
    </xf>
    <xf numFmtId="8" fontId="17" fillId="5" borderId="4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/>
    </xf>
    <xf numFmtId="0" fontId="14" fillId="3" borderId="40" xfId="0" applyNumberFormat="1" applyFont="1" applyFill="1" applyBorder="1" applyAlignment="1">
      <alignment horizontal="center" vertical="center"/>
    </xf>
    <xf numFmtId="0" fontId="14" fillId="3" borderId="41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7" fillId="4" borderId="37" xfId="0" applyNumberFormat="1" applyFont="1" applyFill="1" applyBorder="1" applyAlignment="1">
      <alignment horizontal="center" vertical="center"/>
    </xf>
    <xf numFmtId="0" fontId="7" fillId="4" borderId="2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7" fillId="3" borderId="29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7" fillId="3" borderId="30" xfId="0" applyNumberFormat="1" applyFont="1" applyFill="1" applyBorder="1" applyAlignment="1">
      <alignment horizontal="center" vertical="center"/>
    </xf>
    <xf numFmtId="0" fontId="7" fillId="4" borderId="32" xfId="0" applyNumberFormat="1" applyFont="1" applyFill="1" applyBorder="1" applyAlignment="1">
      <alignment horizontal="center" vertical="center"/>
    </xf>
    <xf numFmtId="0" fontId="7" fillId="4" borderId="33" xfId="0" applyNumberFormat="1" applyFont="1" applyFill="1" applyBorder="1" applyAlignment="1">
      <alignment horizontal="center" vertical="center"/>
    </xf>
    <xf numFmtId="0" fontId="7" fillId="4" borderId="34" xfId="0" applyNumberFormat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topLeftCell="B82" zoomScaleNormal="100" workbookViewId="0">
      <selection activeCell="J84" sqref="J84"/>
    </sheetView>
  </sheetViews>
  <sheetFormatPr defaultColWidth="10.7109375" defaultRowHeight="113.25" customHeight="1" x14ac:dyDescent="0.2"/>
  <cols>
    <col min="1" max="1" width="10.7109375" style="4"/>
    <col min="2" max="2" width="10.7109375" style="7"/>
    <col min="3" max="3" width="10.7109375" style="5"/>
    <col min="4" max="5" width="10.7109375" style="4"/>
    <col min="6" max="6" width="13.42578125" style="6" bestFit="1" customWidth="1"/>
    <col min="7" max="7" width="11.7109375" style="6" bestFit="1" customWidth="1"/>
    <col min="8" max="8" width="13.42578125" style="6" bestFit="1" customWidth="1"/>
    <col min="9" max="9" width="10.7109375" style="6"/>
    <col min="10" max="10" width="13.42578125" style="6" bestFit="1" customWidth="1"/>
    <col min="11" max="11" width="10.42578125" style="6" bestFit="1" customWidth="1"/>
    <col min="12" max="14" width="11.7109375" style="6" bestFit="1" customWidth="1"/>
    <col min="15" max="15" width="13.42578125" style="12" bestFit="1" customWidth="1"/>
    <col min="16" max="16384" width="10.7109375" style="1"/>
  </cols>
  <sheetData>
    <row r="1" spans="1:19" ht="113.25" customHeight="1" x14ac:dyDescent="0.2">
      <c r="A1" s="157" t="s">
        <v>0</v>
      </c>
      <c r="B1" s="159" t="s">
        <v>2</v>
      </c>
      <c r="C1" s="159" t="s">
        <v>13</v>
      </c>
      <c r="D1" s="161" t="s">
        <v>3</v>
      </c>
      <c r="E1" s="161" t="s">
        <v>6</v>
      </c>
      <c r="F1" s="164"/>
      <c r="G1" s="164"/>
      <c r="H1" s="164"/>
      <c r="I1" s="164"/>
      <c r="J1" s="164"/>
      <c r="K1" s="164"/>
      <c r="L1" s="164"/>
      <c r="M1" s="164"/>
      <c r="N1" s="165"/>
      <c r="O1" s="155" t="s">
        <v>1</v>
      </c>
      <c r="P1" s="38"/>
    </row>
    <row r="2" spans="1:19" s="2" customFormat="1" ht="113.25" customHeight="1" x14ac:dyDescent="0.2">
      <c r="A2" s="158"/>
      <c r="B2" s="160"/>
      <c r="C2" s="163"/>
      <c r="D2" s="162"/>
      <c r="E2" s="162"/>
      <c r="F2" s="133" t="s">
        <v>43</v>
      </c>
      <c r="G2" s="133" t="s">
        <v>137</v>
      </c>
      <c r="H2" s="133" t="s">
        <v>132</v>
      </c>
      <c r="I2" s="133" t="s">
        <v>50</v>
      </c>
      <c r="J2" s="133" t="s">
        <v>41</v>
      </c>
      <c r="K2" s="133" t="s">
        <v>52</v>
      </c>
      <c r="L2" s="133" t="s">
        <v>62</v>
      </c>
      <c r="M2" s="133" t="s">
        <v>149</v>
      </c>
      <c r="N2" s="133" t="s">
        <v>34</v>
      </c>
      <c r="O2" s="156"/>
      <c r="P2" s="38"/>
    </row>
    <row r="3" spans="1:19" s="2" customFormat="1" ht="113.25" customHeight="1" thickBot="1" x14ac:dyDescent="0.25">
      <c r="A3" s="143" t="s">
        <v>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  <c r="P3" s="38"/>
    </row>
    <row r="4" spans="1:19" s="2" customFormat="1" ht="113.25" customHeight="1" thickBot="1" x14ac:dyDescent="0.25">
      <c r="A4" s="152" t="s">
        <v>48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38"/>
    </row>
    <row r="5" spans="1:19" s="3" customFormat="1" ht="113.25" customHeight="1" x14ac:dyDescent="0.2">
      <c r="A5" s="66">
        <v>1</v>
      </c>
      <c r="B5" s="67" t="s">
        <v>44</v>
      </c>
      <c r="C5" s="68" t="s">
        <v>12</v>
      </c>
      <c r="D5" s="68">
        <v>63</v>
      </c>
      <c r="E5" s="69" t="s">
        <v>38</v>
      </c>
      <c r="F5" s="70"/>
      <c r="G5" s="70"/>
      <c r="H5" s="70"/>
      <c r="I5" s="70"/>
      <c r="J5" s="70"/>
      <c r="K5" s="70"/>
      <c r="L5" s="70"/>
      <c r="M5" s="70"/>
      <c r="N5" s="71">
        <v>3169.44</v>
      </c>
      <c r="O5" s="72">
        <f>SUM(F5:N5)</f>
        <v>3169.44</v>
      </c>
    </row>
    <row r="6" spans="1:19" s="3" customFormat="1" ht="113.25" customHeight="1" x14ac:dyDescent="0.2">
      <c r="A6" s="39">
        <v>2</v>
      </c>
      <c r="B6" s="40" t="s">
        <v>5</v>
      </c>
      <c r="C6" s="44" t="s">
        <v>15</v>
      </c>
      <c r="D6" s="41">
        <v>25</v>
      </c>
      <c r="E6" s="44">
        <v>7326.0030999999999</v>
      </c>
      <c r="F6" s="45"/>
      <c r="G6" s="45"/>
      <c r="H6" s="45"/>
      <c r="I6" s="42">
        <v>94801.31</v>
      </c>
      <c r="J6" s="45"/>
      <c r="K6" s="45"/>
      <c r="L6" s="45"/>
      <c r="M6" s="45"/>
      <c r="N6" s="46"/>
      <c r="O6" s="72">
        <f t="shared" ref="O6:O17" si="0">SUM(F6:N6)</f>
        <v>94801.31</v>
      </c>
    </row>
    <row r="7" spans="1:19" s="3" customFormat="1" ht="113.25" customHeight="1" x14ac:dyDescent="0.2">
      <c r="A7" s="39">
        <v>3</v>
      </c>
      <c r="B7" s="40" t="s">
        <v>53</v>
      </c>
      <c r="C7" s="41" t="s">
        <v>4</v>
      </c>
      <c r="D7" s="41">
        <v>60</v>
      </c>
      <c r="E7" s="47" t="s">
        <v>54</v>
      </c>
      <c r="F7" s="43"/>
      <c r="G7" s="48"/>
      <c r="H7" s="48"/>
      <c r="I7" s="43"/>
      <c r="J7" s="43"/>
      <c r="K7" s="43">
        <v>3696.03</v>
      </c>
      <c r="L7" s="43"/>
      <c r="M7" s="43"/>
      <c r="N7" s="43"/>
      <c r="O7" s="72">
        <f t="shared" si="0"/>
        <v>3696.03</v>
      </c>
      <c r="S7" s="3">
        <f ca="1">+S7:U8</f>
        <v>0</v>
      </c>
    </row>
    <row r="8" spans="1:19" s="3" customFormat="1" ht="113.25" customHeight="1" x14ac:dyDescent="0.2">
      <c r="A8" s="39">
        <v>4</v>
      </c>
      <c r="B8" s="40" t="s">
        <v>51</v>
      </c>
      <c r="C8" s="41" t="s">
        <v>18</v>
      </c>
      <c r="D8" s="41">
        <v>63</v>
      </c>
      <c r="E8" s="44">
        <v>7326.0003999999999</v>
      </c>
      <c r="F8" s="49"/>
      <c r="G8" s="43"/>
      <c r="H8" s="43"/>
      <c r="I8" s="43"/>
      <c r="J8" s="43"/>
      <c r="K8" s="43"/>
      <c r="L8" s="43"/>
      <c r="M8" s="43"/>
      <c r="N8" s="49">
        <v>212359.19</v>
      </c>
      <c r="O8" s="72">
        <f t="shared" si="0"/>
        <v>212359.19</v>
      </c>
    </row>
    <row r="9" spans="1:19" s="3" customFormat="1" ht="113.25" customHeight="1" x14ac:dyDescent="0.2">
      <c r="A9" s="39">
        <v>5</v>
      </c>
      <c r="B9" s="73" t="s">
        <v>57</v>
      </c>
      <c r="C9" s="41" t="s">
        <v>60</v>
      </c>
      <c r="D9" s="41">
        <v>64</v>
      </c>
      <c r="E9" s="44" t="s">
        <v>56</v>
      </c>
      <c r="F9" s="43"/>
      <c r="G9" s="43"/>
      <c r="H9" s="43"/>
      <c r="I9" s="43"/>
      <c r="J9" s="43">
        <v>440771.77</v>
      </c>
      <c r="K9" s="43"/>
      <c r="L9" s="43"/>
      <c r="M9" s="43"/>
      <c r="N9" s="43"/>
      <c r="O9" s="72">
        <f t="shared" si="0"/>
        <v>440771.77</v>
      </c>
    </row>
    <row r="10" spans="1:19" s="3" customFormat="1" ht="113.25" customHeight="1" x14ac:dyDescent="0.2">
      <c r="A10" s="39">
        <v>6</v>
      </c>
      <c r="B10" s="73" t="s">
        <v>55</v>
      </c>
      <c r="C10" s="41" t="s">
        <v>19</v>
      </c>
      <c r="D10" s="74">
        <v>63</v>
      </c>
      <c r="E10" s="44">
        <v>7326.0009</v>
      </c>
      <c r="F10" s="43"/>
      <c r="G10" s="43"/>
      <c r="H10" s="43"/>
      <c r="I10" s="43"/>
      <c r="J10" s="43"/>
      <c r="K10" s="43"/>
      <c r="L10" s="43"/>
      <c r="M10" s="43"/>
      <c r="N10" s="43">
        <v>53900.02</v>
      </c>
      <c r="O10" s="72">
        <f t="shared" si="0"/>
        <v>53900.02</v>
      </c>
    </row>
    <row r="11" spans="1:19" s="3" customFormat="1" ht="113.25" customHeight="1" x14ac:dyDescent="0.2">
      <c r="A11" s="39">
        <v>7</v>
      </c>
      <c r="B11" s="73" t="s">
        <v>58</v>
      </c>
      <c r="C11" s="41" t="s">
        <v>4</v>
      </c>
      <c r="D11" s="41">
        <v>64</v>
      </c>
      <c r="E11" s="44">
        <v>7326.0001000000002</v>
      </c>
      <c r="F11" s="43"/>
      <c r="G11" s="43"/>
      <c r="H11" s="43"/>
      <c r="I11" s="43"/>
      <c r="J11" s="43">
        <v>72500.009999999995</v>
      </c>
      <c r="K11" s="43"/>
      <c r="L11" s="43"/>
      <c r="M11" s="43"/>
      <c r="N11" s="43"/>
      <c r="O11" s="72">
        <f t="shared" si="0"/>
        <v>72500.009999999995</v>
      </c>
    </row>
    <row r="12" spans="1:19" s="3" customFormat="1" ht="113.25" customHeight="1" x14ac:dyDescent="0.2">
      <c r="A12" s="51">
        <v>8</v>
      </c>
      <c r="B12" s="86" t="s">
        <v>63</v>
      </c>
      <c r="C12" s="53" t="s">
        <v>16</v>
      </c>
      <c r="D12" s="41">
        <v>61</v>
      </c>
      <c r="E12" s="44">
        <v>7336.0001000000002</v>
      </c>
      <c r="F12" s="43"/>
      <c r="G12" s="43"/>
      <c r="H12" s="43"/>
      <c r="I12" s="43"/>
      <c r="J12" s="43"/>
      <c r="K12" s="43"/>
      <c r="L12" s="43">
        <v>100000</v>
      </c>
      <c r="M12" s="43"/>
      <c r="N12" s="43"/>
      <c r="O12" s="72">
        <f t="shared" si="0"/>
        <v>100000</v>
      </c>
    </row>
    <row r="13" spans="1:19" s="3" customFormat="1" ht="113.25" customHeight="1" x14ac:dyDescent="0.2">
      <c r="A13" s="39">
        <v>9</v>
      </c>
      <c r="B13" s="73" t="s">
        <v>59</v>
      </c>
      <c r="C13" s="41" t="s">
        <v>18</v>
      </c>
      <c r="D13" s="74">
        <v>64</v>
      </c>
      <c r="E13" s="44">
        <v>7336.0001000000002</v>
      </c>
      <c r="G13" s="43"/>
      <c r="H13" s="43">
        <v>1000000</v>
      </c>
      <c r="I13" s="43"/>
      <c r="J13" s="43"/>
      <c r="K13" s="43"/>
      <c r="L13" s="43"/>
      <c r="M13" s="43"/>
      <c r="N13" s="43"/>
      <c r="O13" s="72">
        <f t="shared" si="0"/>
        <v>1000000</v>
      </c>
    </row>
    <row r="14" spans="1:19" s="3" customFormat="1" ht="113.25" customHeight="1" x14ac:dyDescent="0.2">
      <c r="A14" s="39">
        <v>10</v>
      </c>
      <c r="B14" s="73" t="s">
        <v>136</v>
      </c>
      <c r="C14" s="41" t="s">
        <v>4</v>
      </c>
      <c r="D14" s="74">
        <v>64</v>
      </c>
      <c r="E14" s="44">
        <v>7333.0002999999997</v>
      </c>
      <c r="F14" s="43"/>
      <c r="G14" s="43"/>
      <c r="H14" s="43">
        <v>321000</v>
      </c>
      <c r="I14" s="43"/>
      <c r="J14" s="43"/>
      <c r="K14" s="43"/>
      <c r="L14" s="43"/>
      <c r="M14" s="43"/>
      <c r="N14" s="43"/>
      <c r="O14" s="72">
        <f t="shared" si="0"/>
        <v>321000</v>
      </c>
    </row>
    <row r="15" spans="1:19" s="3" customFormat="1" ht="113.25" customHeight="1" x14ac:dyDescent="0.2">
      <c r="A15" s="51">
        <v>11</v>
      </c>
      <c r="B15" s="86" t="s">
        <v>133</v>
      </c>
      <c r="C15" s="41" t="s">
        <v>4</v>
      </c>
      <c r="D15" s="53">
        <v>64</v>
      </c>
      <c r="E15" s="54">
        <v>7333.0006999999996</v>
      </c>
      <c r="F15" s="43">
        <v>1000000</v>
      </c>
      <c r="G15" s="43"/>
      <c r="H15" s="43"/>
      <c r="I15" s="43"/>
      <c r="J15" s="43"/>
      <c r="K15" s="43"/>
      <c r="L15" s="43"/>
      <c r="M15" s="43"/>
      <c r="N15" s="43"/>
      <c r="O15" s="72">
        <f t="shared" si="0"/>
        <v>1000000</v>
      </c>
    </row>
    <row r="16" spans="1:19" s="3" customFormat="1" ht="113.25" customHeight="1" x14ac:dyDescent="0.2">
      <c r="A16" s="51">
        <v>12</v>
      </c>
      <c r="B16" s="86" t="s">
        <v>134</v>
      </c>
      <c r="C16" s="53" t="s">
        <v>4</v>
      </c>
      <c r="D16" s="53">
        <v>64</v>
      </c>
      <c r="E16" s="54">
        <v>7333.0006000000003</v>
      </c>
      <c r="F16" s="43"/>
      <c r="G16" s="43"/>
      <c r="H16" s="43"/>
      <c r="I16" s="43"/>
      <c r="J16" s="43">
        <v>250000</v>
      </c>
      <c r="K16" s="43"/>
      <c r="L16" s="43"/>
      <c r="M16" s="43">
        <v>250000</v>
      </c>
      <c r="N16" s="43"/>
      <c r="O16" s="72">
        <f t="shared" si="0"/>
        <v>500000</v>
      </c>
    </row>
    <row r="17" spans="1:15" s="3" customFormat="1" ht="113.25" customHeight="1" x14ac:dyDescent="0.2">
      <c r="A17" s="51">
        <v>13</v>
      </c>
      <c r="B17" s="86" t="s">
        <v>135</v>
      </c>
      <c r="C17" s="53" t="s">
        <v>28</v>
      </c>
      <c r="D17" s="53">
        <v>61</v>
      </c>
      <c r="E17" s="54">
        <v>7336.0002000000004</v>
      </c>
      <c r="F17" s="43"/>
      <c r="G17" s="43"/>
      <c r="H17" s="43"/>
      <c r="I17" s="43"/>
      <c r="J17" s="43">
        <v>600000</v>
      </c>
      <c r="K17" s="43"/>
      <c r="L17" s="43"/>
      <c r="M17" s="43"/>
      <c r="N17" s="43"/>
      <c r="O17" s="72">
        <f t="shared" si="0"/>
        <v>600000</v>
      </c>
    </row>
    <row r="18" spans="1:15" s="3" customFormat="1" ht="113.25" customHeight="1" thickBot="1" x14ac:dyDescent="0.25">
      <c r="A18" s="146" t="s">
        <v>1</v>
      </c>
      <c r="B18" s="147"/>
      <c r="C18" s="147"/>
      <c r="D18" s="147"/>
      <c r="E18" s="148"/>
      <c r="F18" s="109">
        <f t="shared" ref="F18:O18" si="1">SUM(F5:F17)</f>
        <v>1000000</v>
      </c>
      <c r="G18" s="109">
        <f t="shared" si="1"/>
        <v>0</v>
      </c>
      <c r="H18" s="109">
        <f t="shared" si="1"/>
        <v>1321000</v>
      </c>
      <c r="I18" s="109">
        <f t="shared" si="1"/>
        <v>94801.31</v>
      </c>
      <c r="J18" s="109">
        <f t="shared" si="1"/>
        <v>1363271.78</v>
      </c>
      <c r="K18" s="109">
        <f t="shared" si="1"/>
        <v>3696.03</v>
      </c>
      <c r="L18" s="109">
        <f t="shared" si="1"/>
        <v>100000</v>
      </c>
      <c r="M18" s="109">
        <f t="shared" si="1"/>
        <v>250000</v>
      </c>
      <c r="N18" s="109">
        <f t="shared" si="1"/>
        <v>269428.65000000002</v>
      </c>
      <c r="O18" s="110">
        <f t="shared" si="1"/>
        <v>4402197.7699999996</v>
      </c>
    </row>
    <row r="19" spans="1:15" s="3" customFormat="1" ht="113.25" customHeight="1" thickBot="1" x14ac:dyDescent="0.25">
      <c r="A19" s="107"/>
      <c r="B19" s="107"/>
      <c r="C19" s="107"/>
      <c r="D19" s="107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s="3" customFormat="1" ht="113.25" customHeight="1" thickBot="1" x14ac:dyDescent="0.25">
      <c r="A20" s="152" t="s">
        <v>138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4"/>
    </row>
    <row r="21" spans="1:15" s="3" customFormat="1" ht="113.25" customHeight="1" x14ac:dyDescent="0.2">
      <c r="A21" s="76">
        <v>21</v>
      </c>
      <c r="B21" s="77" t="s">
        <v>37</v>
      </c>
      <c r="C21" s="78" t="s">
        <v>17</v>
      </c>
      <c r="D21" s="78">
        <v>25</v>
      </c>
      <c r="E21" s="79">
        <v>7326.009</v>
      </c>
      <c r="F21" s="80">
        <v>1304.3399999999999</v>
      </c>
      <c r="G21" s="80"/>
      <c r="H21" s="80"/>
      <c r="I21" s="80"/>
      <c r="J21" s="80"/>
      <c r="K21" s="80"/>
      <c r="L21" s="80"/>
      <c r="M21" s="80"/>
      <c r="N21" s="80"/>
      <c r="O21" s="103">
        <f t="shared" ref="O21:O32" si="2">SUM(F21:N21)</f>
        <v>1304.3399999999999</v>
      </c>
    </row>
    <row r="22" spans="1:15" s="3" customFormat="1" ht="113.25" customHeight="1" x14ac:dyDescent="0.2">
      <c r="A22" s="51">
        <v>22</v>
      </c>
      <c r="B22" s="52" t="s">
        <v>10</v>
      </c>
      <c r="C22" s="53" t="s">
        <v>16</v>
      </c>
      <c r="D22" s="56">
        <v>25</v>
      </c>
      <c r="E22" s="57">
        <v>7326.0096000000003</v>
      </c>
      <c r="F22" s="55">
        <v>562.36</v>
      </c>
      <c r="G22" s="55"/>
      <c r="H22" s="55"/>
      <c r="I22" s="55"/>
      <c r="J22" s="55"/>
      <c r="K22" s="55"/>
      <c r="L22" s="55"/>
      <c r="M22" s="55"/>
      <c r="N22" s="55"/>
      <c r="O22" s="103">
        <f t="shared" si="2"/>
        <v>562.36</v>
      </c>
    </row>
    <row r="23" spans="1:15" s="3" customFormat="1" ht="113.25" customHeight="1" x14ac:dyDescent="0.2">
      <c r="A23" s="51">
        <v>23</v>
      </c>
      <c r="B23" s="52" t="s">
        <v>7</v>
      </c>
      <c r="C23" s="53" t="s">
        <v>14</v>
      </c>
      <c r="D23" s="53">
        <v>30</v>
      </c>
      <c r="E23" s="54">
        <v>7323.0036</v>
      </c>
      <c r="F23" s="55">
        <v>2544.67</v>
      </c>
      <c r="G23" s="55"/>
      <c r="H23" s="55"/>
      <c r="I23" s="55"/>
      <c r="J23" s="55"/>
      <c r="K23" s="55"/>
      <c r="L23" s="55"/>
      <c r="M23" s="55"/>
      <c r="N23" s="55"/>
      <c r="O23" s="103">
        <f t="shared" si="2"/>
        <v>2544.67</v>
      </c>
    </row>
    <row r="24" spans="1:15" s="3" customFormat="1" ht="113.25" customHeight="1" x14ac:dyDescent="0.2">
      <c r="A24" s="51">
        <v>24</v>
      </c>
      <c r="B24" s="52" t="s">
        <v>9</v>
      </c>
      <c r="C24" s="53" t="s">
        <v>18</v>
      </c>
      <c r="D24" s="53">
        <v>30</v>
      </c>
      <c r="E24" s="54">
        <v>7326.0075999999999</v>
      </c>
      <c r="F24" s="55">
        <v>442.82</v>
      </c>
      <c r="G24" s="55"/>
      <c r="H24" s="55"/>
      <c r="I24" s="55"/>
      <c r="J24" s="55"/>
      <c r="K24" s="55"/>
      <c r="L24" s="55"/>
      <c r="M24" s="55"/>
      <c r="N24" s="55"/>
      <c r="O24" s="103">
        <f t="shared" si="2"/>
        <v>442.82</v>
      </c>
    </row>
    <row r="25" spans="1:15" s="3" customFormat="1" ht="113.25" customHeight="1" x14ac:dyDescent="0.2">
      <c r="A25" s="51">
        <v>25</v>
      </c>
      <c r="B25" s="52" t="s">
        <v>8</v>
      </c>
      <c r="C25" s="53" t="s">
        <v>4</v>
      </c>
      <c r="D25" s="56">
        <v>70</v>
      </c>
      <c r="E25" s="57">
        <v>7336.0011999999997</v>
      </c>
      <c r="F25" s="55">
        <v>10000</v>
      </c>
      <c r="G25" s="55"/>
      <c r="H25" s="55"/>
      <c r="I25" s="55"/>
      <c r="J25" s="55"/>
      <c r="K25" s="55"/>
      <c r="L25" s="55"/>
      <c r="M25" s="55"/>
      <c r="N25" s="55"/>
      <c r="O25" s="103">
        <f t="shared" si="2"/>
        <v>10000</v>
      </c>
    </row>
    <row r="26" spans="1:15" s="3" customFormat="1" ht="113.25" customHeight="1" x14ac:dyDescent="0.2">
      <c r="A26" s="51">
        <v>26</v>
      </c>
      <c r="B26" s="52" t="s">
        <v>11</v>
      </c>
      <c r="C26" s="53" t="s">
        <v>14</v>
      </c>
      <c r="D26" s="56">
        <v>25</v>
      </c>
      <c r="E26" s="57">
        <v>7326.0127000000002</v>
      </c>
      <c r="F26" s="55">
        <v>2289.9899999999998</v>
      </c>
      <c r="G26" s="55"/>
      <c r="H26" s="55"/>
      <c r="I26" s="55"/>
      <c r="J26" s="55"/>
      <c r="K26" s="55"/>
      <c r="L26" s="55"/>
      <c r="M26" s="55"/>
      <c r="N26" s="55"/>
      <c r="O26" s="103">
        <f t="shared" si="2"/>
        <v>2289.9899999999998</v>
      </c>
    </row>
    <row r="27" spans="1:15" s="3" customFormat="1" ht="113.25" customHeight="1" x14ac:dyDescent="0.2">
      <c r="A27" s="51">
        <v>27</v>
      </c>
      <c r="B27" s="52" t="s">
        <v>61</v>
      </c>
      <c r="C27" s="53" t="s">
        <v>20</v>
      </c>
      <c r="D27" s="53">
        <v>25</v>
      </c>
      <c r="E27" s="61" t="s">
        <v>21</v>
      </c>
      <c r="F27" s="55">
        <v>1444.27</v>
      </c>
      <c r="G27" s="55"/>
      <c r="H27" s="55"/>
      <c r="I27" s="55"/>
      <c r="J27" s="55"/>
      <c r="K27" s="55"/>
      <c r="L27" s="55"/>
      <c r="M27" s="55"/>
      <c r="N27" s="55"/>
      <c r="O27" s="103">
        <f t="shared" si="2"/>
        <v>1444.27</v>
      </c>
    </row>
    <row r="28" spans="1:15" s="3" customFormat="1" ht="113.25" customHeight="1" x14ac:dyDescent="0.2">
      <c r="A28" s="51">
        <v>28</v>
      </c>
      <c r="B28" s="52" t="s">
        <v>31</v>
      </c>
      <c r="C28" s="58" t="s">
        <v>4</v>
      </c>
      <c r="D28" s="53">
        <v>30</v>
      </c>
      <c r="E28" s="58">
        <v>7323.0055000000002</v>
      </c>
      <c r="F28" s="55"/>
      <c r="G28" s="58"/>
      <c r="H28" s="58"/>
      <c r="I28" s="58"/>
      <c r="J28" s="55">
        <v>1695.47</v>
      </c>
      <c r="K28" s="58"/>
      <c r="L28" s="58"/>
      <c r="M28" s="58"/>
      <c r="N28" s="52"/>
      <c r="O28" s="103">
        <f t="shared" si="2"/>
        <v>1695.47</v>
      </c>
    </row>
    <row r="29" spans="1:15" s="3" customFormat="1" ht="113.25" customHeight="1" x14ac:dyDescent="0.2">
      <c r="A29" s="51">
        <v>29</v>
      </c>
      <c r="B29" s="52" t="s">
        <v>29</v>
      </c>
      <c r="C29" s="53" t="s">
        <v>25</v>
      </c>
      <c r="D29" s="53">
        <v>30</v>
      </c>
      <c r="E29" s="54">
        <v>7326.0104000000001</v>
      </c>
      <c r="F29" s="55">
        <v>504.06</v>
      </c>
      <c r="G29" s="55"/>
      <c r="H29" s="55"/>
      <c r="I29" s="55"/>
      <c r="J29" s="55"/>
      <c r="K29" s="55"/>
      <c r="L29" s="55"/>
      <c r="M29" s="55"/>
      <c r="N29" s="55"/>
      <c r="O29" s="103">
        <f t="shared" si="2"/>
        <v>504.06</v>
      </c>
    </row>
    <row r="30" spans="1:15" s="3" customFormat="1" ht="113.25" customHeight="1" x14ac:dyDescent="0.2">
      <c r="A30" s="51">
        <v>30</v>
      </c>
      <c r="B30" s="52" t="s">
        <v>30</v>
      </c>
      <c r="C30" s="53" t="s">
        <v>4</v>
      </c>
      <c r="D30" s="53">
        <v>30</v>
      </c>
      <c r="E30" s="54">
        <v>7326.0105000000003</v>
      </c>
      <c r="F30" s="55">
        <v>550.69000000000005</v>
      </c>
      <c r="G30" s="55"/>
      <c r="H30" s="55"/>
      <c r="I30" s="55"/>
      <c r="J30" s="55"/>
      <c r="K30" s="55"/>
      <c r="L30" s="55"/>
      <c r="M30" s="55"/>
      <c r="N30" s="55"/>
      <c r="O30" s="103">
        <f t="shared" si="2"/>
        <v>550.69000000000005</v>
      </c>
    </row>
    <row r="31" spans="1:15" s="19" customFormat="1" ht="113.25" customHeight="1" x14ac:dyDescent="0.2">
      <c r="A31" s="51">
        <v>31</v>
      </c>
      <c r="B31" s="52" t="s">
        <v>40</v>
      </c>
      <c r="C31" s="53" t="s">
        <v>24</v>
      </c>
      <c r="D31" s="53">
        <v>30</v>
      </c>
      <c r="E31" s="61">
        <v>7326.0133999999998</v>
      </c>
      <c r="F31" s="59">
        <v>523.28</v>
      </c>
      <c r="G31" s="60"/>
      <c r="H31" s="60"/>
      <c r="I31" s="52"/>
      <c r="J31" s="52"/>
      <c r="K31" s="52"/>
      <c r="L31" s="52"/>
      <c r="M31" s="52"/>
      <c r="N31" s="52"/>
      <c r="O31" s="103">
        <f t="shared" si="2"/>
        <v>523.28</v>
      </c>
    </row>
    <row r="32" spans="1:15" s="19" customFormat="1" ht="113.25" customHeight="1" thickBot="1" x14ac:dyDescent="0.25">
      <c r="A32" s="51">
        <v>32</v>
      </c>
      <c r="B32" s="52" t="s">
        <v>26</v>
      </c>
      <c r="C32" s="53" t="s">
        <v>18</v>
      </c>
      <c r="D32" s="53">
        <v>70</v>
      </c>
      <c r="E32" s="61">
        <v>7326.0003999999999</v>
      </c>
      <c r="F32" s="59">
        <v>2039.2</v>
      </c>
      <c r="G32" s="60"/>
      <c r="H32" s="60"/>
      <c r="I32" s="59"/>
      <c r="J32" s="59"/>
      <c r="K32" s="59"/>
      <c r="L32" s="59"/>
      <c r="M32" s="59"/>
      <c r="N32" s="59"/>
      <c r="O32" s="103">
        <f t="shared" si="2"/>
        <v>2039.2</v>
      </c>
    </row>
    <row r="33" spans="1:15" s="3" customFormat="1" ht="113.25" customHeight="1" thickBot="1" x14ac:dyDescent="0.25">
      <c r="A33" s="166" t="s">
        <v>1</v>
      </c>
      <c r="B33" s="167"/>
      <c r="C33" s="167"/>
      <c r="D33" s="167"/>
      <c r="E33" s="168"/>
      <c r="F33" s="50">
        <f t="shared" ref="F33:O33" si="3">SUM(F21:F32)</f>
        <v>22205.68</v>
      </c>
      <c r="G33" s="50">
        <f t="shared" si="3"/>
        <v>0</v>
      </c>
      <c r="H33" s="50">
        <f t="shared" si="3"/>
        <v>0</v>
      </c>
      <c r="I33" s="50">
        <f t="shared" si="3"/>
        <v>0</v>
      </c>
      <c r="J33" s="50">
        <f t="shared" si="3"/>
        <v>1695.47</v>
      </c>
      <c r="K33" s="50">
        <f t="shared" si="3"/>
        <v>0</v>
      </c>
      <c r="L33" s="50">
        <f t="shared" si="3"/>
        <v>0</v>
      </c>
      <c r="M33" s="50">
        <f t="shared" si="3"/>
        <v>0</v>
      </c>
      <c r="N33" s="50">
        <f t="shared" si="3"/>
        <v>0</v>
      </c>
      <c r="O33" s="75">
        <f t="shared" si="3"/>
        <v>23901.15</v>
      </c>
    </row>
    <row r="34" spans="1:15" s="3" customFormat="1" ht="113.25" customHeight="1" thickBot="1" x14ac:dyDescent="0.25">
      <c r="A34" s="104"/>
      <c r="B34" s="105"/>
      <c r="C34" s="105"/>
      <c r="D34" s="105"/>
      <c r="E34" s="105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s="3" customFormat="1" ht="113.25" customHeight="1" thickBot="1" x14ac:dyDescent="0.25">
      <c r="A35" s="152" t="s">
        <v>39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4"/>
    </row>
    <row r="36" spans="1:15" s="3" customFormat="1" ht="113.25" customHeight="1" x14ac:dyDescent="0.2">
      <c r="A36" s="76">
        <v>33</v>
      </c>
      <c r="B36" s="77" t="s">
        <v>22</v>
      </c>
      <c r="C36" s="78" t="s">
        <v>23</v>
      </c>
      <c r="D36" s="78">
        <v>15</v>
      </c>
      <c r="E36" s="85">
        <v>7413.0001000000002</v>
      </c>
      <c r="F36" s="80">
        <v>4000</v>
      </c>
      <c r="G36" s="101"/>
      <c r="H36" s="101"/>
      <c r="I36" s="102"/>
      <c r="J36" s="102"/>
      <c r="K36" s="102"/>
      <c r="L36" s="102"/>
      <c r="M36" s="102"/>
      <c r="N36" s="102"/>
      <c r="O36" s="81">
        <f>SUM(F36:N36)</f>
        <v>4000</v>
      </c>
    </row>
    <row r="37" spans="1:15" s="3" customFormat="1" ht="113.25" customHeight="1" x14ac:dyDescent="0.2">
      <c r="A37" s="51">
        <v>34</v>
      </c>
      <c r="B37" s="86" t="s">
        <v>45</v>
      </c>
      <c r="C37" s="53" t="s">
        <v>14</v>
      </c>
      <c r="D37" s="53">
        <v>30</v>
      </c>
      <c r="E37" s="54">
        <v>7412.0001000000002</v>
      </c>
      <c r="F37" s="59">
        <v>5000</v>
      </c>
      <c r="G37" s="48"/>
      <c r="H37" s="48"/>
      <c r="I37" s="59"/>
      <c r="J37" s="59"/>
      <c r="K37" s="59"/>
      <c r="L37" s="59"/>
      <c r="M37" s="59"/>
      <c r="N37" s="59"/>
      <c r="O37" s="103">
        <f t="shared" ref="O37:O38" si="4">SUM(F37:N37)</f>
        <v>5000</v>
      </c>
    </row>
    <row r="38" spans="1:15" s="3" customFormat="1" ht="113.25" customHeight="1" thickBot="1" x14ac:dyDescent="0.25">
      <c r="A38" s="82">
        <v>35</v>
      </c>
      <c r="B38" s="87" t="s">
        <v>46</v>
      </c>
      <c r="C38" s="83" t="s">
        <v>28</v>
      </c>
      <c r="D38" s="83">
        <v>40</v>
      </c>
      <c r="E38" s="88">
        <v>7413.0001000000002</v>
      </c>
      <c r="F38" s="84">
        <v>5000</v>
      </c>
      <c r="G38" s="34"/>
      <c r="H38" s="34"/>
      <c r="I38" s="34"/>
      <c r="J38" s="34"/>
      <c r="K38" s="34"/>
      <c r="L38" s="34"/>
      <c r="M38" s="34"/>
      <c r="N38" s="34"/>
      <c r="O38" s="103">
        <f t="shared" si="4"/>
        <v>5000</v>
      </c>
    </row>
    <row r="39" spans="1:15" s="3" customFormat="1" ht="113.25" customHeight="1" thickBot="1" x14ac:dyDescent="0.25">
      <c r="A39" s="175" t="s">
        <v>1</v>
      </c>
      <c r="B39" s="176"/>
      <c r="C39" s="176"/>
      <c r="D39" s="176"/>
      <c r="E39" s="177"/>
      <c r="F39" s="89">
        <f t="shared" ref="F39" si="5">SUM(F36:F38)</f>
        <v>14000</v>
      </c>
      <c r="G39" s="89">
        <f t="shared" ref="G39:N39" si="6">SUM(G36:G37)</f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100">
        <f>SUM(O36:O38)</f>
        <v>14000</v>
      </c>
    </row>
    <row r="40" spans="1:15" s="3" customFormat="1" ht="113.25" customHeight="1" thickBot="1" x14ac:dyDescent="0.25">
      <c r="A40" s="91"/>
      <c r="B40" s="92"/>
      <c r="C40" s="92"/>
      <c r="D40" s="92"/>
      <c r="E40" s="92"/>
      <c r="F40" s="92"/>
    </row>
    <row r="41" spans="1:15" s="3" customFormat="1" ht="113.25" customHeight="1" x14ac:dyDescent="0.2">
      <c r="A41" s="178" t="s">
        <v>49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80"/>
    </row>
    <row r="42" spans="1:15" s="3" customFormat="1" ht="113.25" customHeight="1" x14ac:dyDescent="0.2">
      <c r="A42" s="181" t="s">
        <v>139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  <row r="43" spans="1:15" s="3" customFormat="1" ht="113.25" customHeight="1" x14ac:dyDescent="0.2">
      <c r="A43" s="26">
        <v>36</v>
      </c>
      <c r="B43" s="30" t="s">
        <v>27</v>
      </c>
      <c r="C43" s="31" t="s">
        <v>4</v>
      </c>
      <c r="D43" s="31">
        <v>25</v>
      </c>
      <c r="E43" s="33">
        <v>7413.0001000000002</v>
      </c>
      <c r="F43" s="32"/>
      <c r="G43" s="32"/>
      <c r="H43" s="32"/>
      <c r="I43" s="32"/>
      <c r="J43" s="32"/>
      <c r="K43" s="32"/>
      <c r="L43" s="32"/>
      <c r="M43" s="32">
        <v>35000</v>
      </c>
      <c r="N43" s="32"/>
      <c r="O43" s="90">
        <f t="shared" ref="O43:O77" si="7">SUM(F43:N43)</f>
        <v>35000</v>
      </c>
    </row>
    <row r="44" spans="1:15" s="3" customFormat="1" ht="113.25" customHeight="1" x14ac:dyDescent="0.2">
      <c r="A44" s="26">
        <v>38</v>
      </c>
      <c r="B44" s="30" t="s">
        <v>107</v>
      </c>
      <c r="C44" s="31" t="s">
        <v>64</v>
      </c>
      <c r="D44" s="31"/>
      <c r="E44" s="33"/>
      <c r="F44" s="32"/>
      <c r="G44" s="32">
        <v>6819.58</v>
      </c>
      <c r="H44" s="32"/>
      <c r="I44" s="32"/>
      <c r="J44" s="32"/>
      <c r="K44" s="32"/>
      <c r="L44" s="32"/>
      <c r="M44" s="32"/>
      <c r="N44" s="32"/>
      <c r="O44" s="90">
        <f t="shared" si="7"/>
        <v>6819.58</v>
      </c>
    </row>
    <row r="45" spans="1:15" s="3" customFormat="1" ht="113.25" customHeight="1" x14ac:dyDescent="0.2">
      <c r="A45" s="26">
        <v>40</v>
      </c>
      <c r="B45" s="30" t="s">
        <v>65</v>
      </c>
      <c r="C45" s="31" t="s">
        <v>66</v>
      </c>
      <c r="D45" s="31"/>
      <c r="E45" s="33"/>
      <c r="F45" s="32"/>
      <c r="G45" s="32">
        <v>6098.65</v>
      </c>
      <c r="H45" s="32"/>
      <c r="I45" s="32"/>
      <c r="J45" s="32"/>
      <c r="K45" s="32"/>
      <c r="L45" s="32"/>
      <c r="M45" s="32"/>
      <c r="N45" s="32"/>
      <c r="O45" s="90">
        <f t="shared" si="7"/>
        <v>6098.65</v>
      </c>
    </row>
    <row r="46" spans="1:15" s="19" customFormat="1" ht="113.25" customHeight="1" x14ac:dyDescent="0.2">
      <c r="A46" s="26">
        <v>42</v>
      </c>
      <c r="B46" s="30" t="s">
        <v>110</v>
      </c>
      <c r="C46" s="31" t="s">
        <v>103</v>
      </c>
      <c r="D46" s="31"/>
      <c r="E46" s="33"/>
      <c r="F46" s="32"/>
      <c r="G46" s="32">
        <v>3117.52</v>
      </c>
      <c r="H46" s="65"/>
      <c r="I46" s="65"/>
      <c r="J46" s="65"/>
      <c r="K46" s="65"/>
      <c r="L46" s="65"/>
      <c r="M46" s="65"/>
      <c r="N46" s="65"/>
      <c r="O46" s="90">
        <f t="shared" si="7"/>
        <v>3117.52</v>
      </c>
    </row>
    <row r="47" spans="1:15" s="19" customFormat="1" ht="113.25" customHeight="1" x14ac:dyDescent="0.2">
      <c r="A47" s="26">
        <v>43</v>
      </c>
      <c r="B47" s="62" t="s">
        <v>111</v>
      </c>
      <c r="C47" s="63" t="s">
        <v>67</v>
      </c>
      <c r="D47" s="63"/>
      <c r="E47" s="64"/>
      <c r="F47" s="32"/>
      <c r="G47" s="32">
        <v>1071.6500000000001</v>
      </c>
      <c r="H47" s="65"/>
      <c r="I47" s="65"/>
      <c r="J47" s="65"/>
      <c r="K47" s="65"/>
      <c r="L47" s="65"/>
      <c r="M47" s="65"/>
      <c r="N47" s="65"/>
      <c r="O47" s="90">
        <f t="shared" si="7"/>
        <v>1071.6500000000001</v>
      </c>
    </row>
    <row r="48" spans="1:15" s="19" customFormat="1" ht="113.25" customHeight="1" x14ac:dyDescent="0.2">
      <c r="A48" s="26">
        <v>44</v>
      </c>
      <c r="B48" s="62" t="s">
        <v>112</v>
      </c>
      <c r="C48" s="63" t="s">
        <v>68</v>
      </c>
      <c r="D48" s="63"/>
      <c r="E48" s="64"/>
      <c r="F48" s="32"/>
      <c r="G48" s="32">
        <v>5514.12</v>
      </c>
      <c r="H48" s="65"/>
      <c r="I48" s="65"/>
      <c r="J48" s="65"/>
      <c r="K48" s="65"/>
      <c r="L48" s="65"/>
      <c r="M48" s="65"/>
      <c r="N48" s="65"/>
      <c r="O48" s="90">
        <f t="shared" si="7"/>
        <v>5514.12</v>
      </c>
    </row>
    <row r="49" spans="1:15" s="19" customFormat="1" ht="113.25" customHeight="1" x14ac:dyDescent="0.2">
      <c r="A49" s="26">
        <v>45</v>
      </c>
      <c r="B49" s="62" t="s">
        <v>113</v>
      </c>
      <c r="C49" s="63" t="s">
        <v>69</v>
      </c>
      <c r="D49" s="63"/>
      <c r="E49" s="64"/>
      <c r="F49" s="32"/>
      <c r="G49" s="32">
        <v>4403.5</v>
      </c>
      <c r="H49" s="65"/>
      <c r="I49" s="65"/>
      <c r="J49" s="65"/>
      <c r="K49" s="65"/>
      <c r="L49" s="65"/>
      <c r="M49" s="65"/>
      <c r="N49" s="65"/>
      <c r="O49" s="90">
        <f t="shared" si="7"/>
        <v>4403.5</v>
      </c>
    </row>
    <row r="50" spans="1:15" s="19" customFormat="1" ht="113.25" customHeight="1" x14ac:dyDescent="0.2">
      <c r="A50" s="26">
        <v>46</v>
      </c>
      <c r="B50" s="62" t="s">
        <v>114</v>
      </c>
      <c r="C50" s="63" t="s">
        <v>70</v>
      </c>
      <c r="D50" s="63"/>
      <c r="E50" s="64"/>
      <c r="F50" s="32"/>
      <c r="G50" s="32">
        <v>2494.02</v>
      </c>
      <c r="H50" s="65"/>
      <c r="I50" s="65"/>
      <c r="J50" s="65"/>
      <c r="K50" s="65"/>
      <c r="L50" s="65"/>
      <c r="M50" s="65"/>
      <c r="N50" s="65"/>
      <c r="O50" s="90">
        <f t="shared" si="7"/>
        <v>2494.02</v>
      </c>
    </row>
    <row r="51" spans="1:15" s="19" customFormat="1" ht="113.25" customHeight="1" x14ac:dyDescent="0.2">
      <c r="A51" s="26">
        <v>47</v>
      </c>
      <c r="B51" s="62" t="s">
        <v>115</v>
      </c>
      <c r="C51" s="63" t="s">
        <v>71</v>
      </c>
      <c r="D51" s="63"/>
      <c r="E51" s="64"/>
      <c r="F51" s="32"/>
      <c r="G51" s="32">
        <v>4189.17</v>
      </c>
      <c r="H51" s="65"/>
      <c r="I51" s="65"/>
      <c r="J51" s="65"/>
      <c r="K51" s="65"/>
      <c r="L51" s="65"/>
      <c r="M51" s="65"/>
      <c r="N51" s="65"/>
      <c r="O51" s="90">
        <f t="shared" si="7"/>
        <v>4189.17</v>
      </c>
    </row>
    <row r="52" spans="1:15" s="19" customFormat="1" ht="113.25" customHeight="1" x14ac:dyDescent="0.2">
      <c r="A52" s="26">
        <v>49</v>
      </c>
      <c r="B52" s="62" t="s">
        <v>72</v>
      </c>
      <c r="C52" s="63" t="s">
        <v>73</v>
      </c>
      <c r="D52" s="63"/>
      <c r="E52" s="64"/>
      <c r="F52" s="32"/>
      <c r="G52" s="32">
        <v>487.11</v>
      </c>
      <c r="H52" s="65"/>
      <c r="I52" s="65"/>
      <c r="J52" s="65"/>
      <c r="K52" s="65"/>
      <c r="L52" s="65"/>
      <c r="M52" s="65"/>
      <c r="N52" s="65"/>
      <c r="O52" s="90">
        <f t="shared" si="7"/>
        <v>487.11</v>
      </c>
    </row>
    <row r="53" spans="1:15" s="19" customFormat="1" ht="113.25" customHeight="1" x14ac:dyDescent="0.2">
      <c r="A53" s="26">
        <v>50</v>
      </c>
      <c r="B53" s="62" t="s">
        <v>116</v>
      </c>
      <c r="C53" s="63" t="s">
        <v>74</v>
      </c>
      <c r="D53" s="63"/>
      <c r="E53" s="64"/>
      <c r="F53" s="32"/>
      <c r="G53" s="32">
        <v>41774.79</v>
      </c>
      <c r="H53" s="65"/>
      <c r="I53" s="65"/>
      <c r="J53" s="65"/>
      <c r="K53" s="65"/>
      <c r="L53" s="65"/>
      <c r="M53" s="65"/>
      <c r="N53" s="65"/>
      <c r="O53" s="90">
        <f t="shared" si="7"/>
        <v>41774.79</v>
      </c>
    </row>
    <row r="54" spans="1:15" s="19" customFormat="1" ht="113.25" customHeight="1" x14ac:dyDescent="0.2">
      <c r="A54" s="26">
        <v>52</v>
      </c>
      <c r="B54" s="62" t="s">
        <v>128</v>
      </c>
      <c r="C54" s="63" t="s">
        <v>105</v>
      </c>
      <c r="D54" s="63"/>
      <c r="E54" s="64"/>
      <c r="F54" s="32"/>
      <c r="G54" s="32">
        <v>12000</v>
      </c>
      <c r="H54" s="65"/>
      <c r="I54" s="65"/>
      <c r="J54" s="65"/>
      <c r="K54" s="65"/>
      <c r="L54" s="65"/>
      <c r="M54" s="65"/>
      <c r="N54" s="65"/>
      <c r="O54" s="90">
        <f t="shared" si="7"/>
        <v>12000</v>
      </c>
    </row>
    <row r="55" spans="1:15" s="19" customFormat="1" ht="113.25" customHeight="1" x14ac:dyDescent="0.2">
      <c r="A55" s="26">
        <v>54</v>
      </c>
      <c r="B55" s="62" t="s">
        <v>129</v>
      </c>
      <c r="C55" s="63" t="s">
        <v>106</v>
      </c>
      <c r="D55" s="63"/>
      <c r="E55" s="64"/>
      <c r="F55" s="32"/>
      <c r="G55" s="32">
        <v>1405.34</v>
      </c>
      <c r="H55" s="65"/>
      <c r="I55" s="65"/>
      <c r="J55" s="65"/>
      <c r="K55" s="65"/>
      <c r="L55" s="65"/>
      <c r="M55" s="65"/>
      <c r="N55" s="65"/>
      <c r="O55" s="90">
        <f t="shared" si="7"/>
        <v>1405.34</v>
      </c>
    </row>
    <row r="56" spans="1:15" s="19" customFormat="1" ht="113.25" customHeight="1" x14ac:dyDescent="0.2">
      <c r="A56" s="26">
        <v>55</v>
      </c>
      <c r="B56" s="62" t="s">
        <v>76</v>
      </c>
      <c r="C56" s="63" t="s">
        <v>75</v>
      </c>
      <c r="D56" s="63"/>
      <c r="E56" s="64"/>
      <c r="F56" s="32"/>
      <c r="G56" s="32">
        <v>5007.5200000000004</v>
      </c>
      <c r="H56" s="65"/>
      <c r="I56" s="65"/>
      <c r="J56" s="65"/>
      <c r="K56" s="65"/>
      <c r="L56" s="65"/>
      <c r="M56" s="65"/>
      <c r="N56" s="65"/>
      <c r="O56" s="90">
        <f t="shared" si="7"/>
        <v>5007.5200000000004</v>
      </c>
    </row>
    <row r="57" spans="1:15" s="19" customFormat="1" ht="113.25" customHeight="1" x14ac:dyDescent="0.2">
      <c r="A57" s="26">
        <v>56</v>
      </c>
      <c r="B57" s="62" t="s">
        <v>77</v>
      </c>
      <c r="C57" s="63" t="s">
        <v>78</v>
      </c>
      <c r="D57" s="63"/>
      <c r="E57" s="64"/>
      <c r="F57" s="32"/>
      <c r="G57" s="32">
        <v>2377.11</v>
      </c>
      <c r="H57" s="65"/>
      <c r="I57" s="65"/>
      <c r="J57" s="65"/>
      <c r="K57" s="65"/>
      <c r="L57" s="65"/>
      <c r="M57" s="65"/>
      <c r="N57" s="65"/>
      <c r="O57" s="90">
        <f t="shared" si="7"/>
        <v>2377.11</v>
      </c>
    </row>
    <row r="58" spans="1:15" s="19" customFormat="1" ht="113.25" customHeight="1" x14ac:dyDescent="0.2">
      <c r="A58" s="26">
        <v>57</v>
      </c>
      <c r="B58" s="62" t="s">
        <v>79</v>
      </c>
      <c r="C58" s="63" t="s">
        <v>80</v>
      </c>
      <c r="D58" s="63"/>
      <c r="E58" s="64"/>
      <c r="F58" s="32"/>
      <c r="G58" s="32">
        <v>4539.8900000000003</v>
      </c>
      <c r="H58" s="65"/>
      <c r="I58" s="65"/>
      <c r="J58" s="65"/>
      <c r="K58" s="65"/>
      <c r="L58" s="65"/>
      <c r="M58" s="65"/>
      <c r="N58" s="65"/>
      <c r="O58" s="90">
        <f t="shared" si="7"/>
        <v>4539.8900000000003</v>
      </c>
    </row>
    <row r="59" spans="1:15" s="19" customFormat="1" ht="113.25" customHeight="1" x14ac:dyDescent="0.2">
      <c r="A59" s="26">
        <v>58</v>
      </c>
      <c r="B59" s="62" t="s">
        <v>81</v>
      </c>
      <c r="C59" s="63" t="s">
        <v>82</v>
      </c>
      <c r="D59" s="63"/>
      <c r="E59" s="64"/>
      <c r="F59" s="32"/>
      <c r="G59" s="32">
        <v>2903.19</v>
      </c>
      <c r="H59" s="65"/>
      <c r="I59" s="65"/>
      <c r="J59" s="65"/>
      <c r="K59" s="65"/>
      <c r="L59" s="65"/>
      <c r="M59" s="65"/>
      <c r="N59" s="65"/>
      <c r="O59" s="90">
        <f t="shared" si="7"/>
        <v>2903.19</v>
      </c>
    </row>
    <row r="60" spans="1:15" s="19" customFormat="1" ht="113.25" customHeight="1" x14ac:dyDescent="0.2">
      <c r="A60" s="26">
        <v>59</v>
      </c>
      <c r="B60" s="62" t="s">
        <v>117</v>
      </c>
      <c r="C60" s="63" t="s">
        <v>83</v>
      </c>
      <c r="D60" s="63"/>
      <c r="E60" s="64"/>
      <c r="F60" s="32"/>
      <c r="G60" s="32">
        <v>3838.45</v>
      </c>
      <c r="H60" s="65"/>
      <c r="I60" s="65"/>
      <c r="J60" s="65"/>
      <c r="K60" s="65"/>
      <c r="L60" s="65"/>
      <c r="M60" s="65"/>
      <c r="N60" s="65"/>
      <c r="O60" s="90">
        <f t="shared" si="7"/>
        <v>3838.45</v>
      </c>
    </row>
    <row r="61" spans="1:15" s="19" customFormat="1" ht="113.25" customHeight="1" x14ac:dyDescent="0.2">
      <c r="A61" s="26">
        <v>60</v>
      </c>
      <c r="B61" s="62" t="s">
        <v>118</v>
      </c>
      <c r="C61" s="63" t="s">
        <v>84</v>
      </c>
      <c r="D61" s="63"/>
      <c r="E61" s="64"/>
      <c r="F61" s="32"/>
      <c r="G61" s="32">
        <v>7033.91</v>
      </c>
      <c r="H61" s="65"/>
      <c r="I61" s="65"/>
      <c r="J61" s="65"/>
      <c r="K61" s="65"/>
      <c r="L61" s="65"/>
      <c r="M61" s="65"/>
      <c r="N61" s="65"/>
      <c r="O61" s="90">
        <f t="shared" si="7"/>
        <v>7033.91</v>
      </c>
    </row>
    <row r="62" spans="1:15" s="19" customFormat="1" ht="113.25" customHeight="1" x14ac:dyDescent="0.2">
      <c r="A62" s="26">
        <v>61</v>
      </c>
      <c r="B62" s="62" t="s">
        <v>119</v>
      </c>
      <c r="C62" s="63" t="s">
        <v>85</v>
      </c>
      <c r="D62" s="63"/>
      <c r="E62" s="64"/>
      <c r="F62" s="32"/>
      <c r="G62" s="32">
        <v>6488.34</v>
      </c>
      <c r="H62" s="65"/>
      <c r="I62" s="65"/>
      <c r="J62" s="65"/>
      <c r="K62" s="65"/>
      <c r="L62" s="65"/>
      <c r="M62" s="65"/>
      <c r="N62" s="65"/>
      <c r="O62" s="90">
        <f t="shared" si="7"/>
        <v>6488.34</v>
      </c>
    </row>
    <row r="63" spans="1:15" s="19" customFormat="1" ht="113.25" customHeight="1" x14ac:dyDescent="0.2">
      <c r="A63" s="26">
        <v>62</v>
      </c>
      <c r="B63" s="62" t="s">
        <v>120</v>
      </c>
      <c r="C63" s="63" t="s">
        <v>86</v>
      </c>
      <c r="D63" s="63"/>
      <c r="E63" s="64"/>
      <c r="F63" s="32"/>
      <c r="G63" s="32">
        <v>4091.75</v>
      </c>
      <c r="H63" s="65"/>
      <c r="I63" s="65"/>
      <c r="J63" s="65"/>
      <c r="K63" s="65"/>
      <c r="L63" s="65"/>
      <c r="M63" s="65"/>
      <c r="N63" s="65"/>
      <c r="O63" s="90">
        <f t="shared" si="7"/>
        <v>4091.75</v>
      </c>
    </row>
    <row r="64" spans="1:15" s="19" customFormat="1" ht="113.25" customHeight="1" x14ac:dyDescent="0.2">
      <c r="A64" s="26">
        <v>63</v>
      </c>
      <c r="B64" s="62" t="s">
        <v>130</v>
      </c>
      <c r="C64" s="63" t="s">
        <v>87</v>
      </c>
      <c r="D64" s="63"/>
      <c r="E64" s="64"/>
      <c r="F64" s="32"/>
      <c r="G64" s="32">
        <v>2942.16</v>
      </c>
      <c r="H64" s="65"/>
      <c r="I64" s="65"/>
      <c r="J64" s="65"/>
      <c r="K64" s="65"/>
      <c r="L64" s="65"/>
      <c r="M64" s="65"/>
      <c r="N64" s="65"/>
      <c r="O64" s="90">
        <f t="shared" si="7"/>
        <v>2942.16</v>
      </c>
    </row>
    <row r="65" spans="1:15" s="19" customFormat="1" ht="113.25" customHeight="1" x14ac:dyDescent="0.2">
      <c r="A65" s="26">
        <v>64</v>
      </c>
      <c r="B65" s="62" t="s">
        <v>121</v>
      </c>
      <c r="C65" s="63" t="s">
        <v>88</v>
      </c>
      <c r="D65" s="63"/>
      <c r="E65" s="64"/>
      <c r="F65" s="32"/>
      <c r="G65" s="32">
        <v>22524.07</v>
      </c>
      <c r="H65" s="65"/>
      <c r="I65" s="65"/>
      <c r="J65" s="65"/>
      <c r="K65" s="65"/>
      <c r="L65" s="65"/>
      <c r="M65" s="65"/>
      <c r="N65" s="65"/>
      <c r="O65" s="90">
        <f t="shared" si="7"/>
        <v>22524.07</v>
      </c>
    </row>
    <row r="66" spans="1:15" s="19" customFormat="1" ht="113.25" customHeight="1" x14ac:dyDescent="0.2">
      <c r="A66" s="26">
        <v>65</v>
      </c>
      <c r="B66" s="62" t="s">
        <v>89</v>
      </c>
      <c r="C66" s="63" t="s">
        <v>90</v>
      </c>
      <c r="D66" s="63"/>
      <c r="E66" s="64"/>
      <c r="F66" s="32"/>
      <c r="G66" s="32">
        <v>3721.54</v>
      </c>
      <c r="H66" s="65"/>
      <c r="I66" s="65"/>
      <c r="J66" s="65"/>
      <c r="K66" s="65"/>
      <c r="L66" s="65"/>
      <c r="M66" s="65"/>
      <c r="N66" s="65"/>
      <c r="O66" s="90">
        <f t="shared" si="7"/>
        <v>3721.54</v>
      </c>
    </row>
    <row r="67" spans="1:15" s="19" customFormat="1" ht="113.25" customHeight="1" x14ac:dyDescent="0.2">
      <c r="A67" s="26">
        <v>67</v>
      </c>
      <c r="B67" s="62" t="s">
        <v>108</v>
      </c>
      <c r="C67" s="63" t="s">
        <v>91</v>
      </c>
      <c r="D67" s="63"/>
      <c r="E67" s="64"/>
      <c r="F67" s="32"/>
      <c r="G67" s="32">
        <v>9021.33</v>
      </c>
      <c r="H67" s="65"/>
      <c r="I67" s="65"/>
      <c r="J67" s="65"/>
      <c r="K67" s="65"/>
      <c r="L67" s="65"/>
      <c r="M67" s="65"/>
      <c r="N67" s="65"/>
      <c r="O67" s="90">
        <f>SUM(F67:N67)</f>
        <v>9021.33</v>
      </c>
    </row>
    <row r="68" spans="1:15" s="19" customFormat="1" ht="113.25" customHeight="1" x14ac:dyDescent="0.2">
      <c r="A68" s="26">
        <v>68</v>
      </c>
      <c r="B68" s="62" t="s">
        <v>122</v>
      </c>
      <c r="C68" s="63" t="s">
        <v>131</v>
      </c>
      <c r="D68" s="63"/>
      <c r="E68" s="64"/>
      <c r="F68" s="32"/>
      <c r="G68" s="32">
        <v>1500</v>
      </c>
      <c r="H68" s="65"/>
      <c r="I68" s="65"/>
      <c r="J68" s="65"/>
      <c r="K68" s="65"/>
      <c r="L68" s="65"/>
      <c r="M68" s="65"/>
      <c r="N68" s="65"/>
      <c r="O68" s="90">
        <f t="shared" si="7"/>
        <v>1500</v>
      </c>
    </row>
    <row r="69" spans="1:15" s="19" customFormat="1" ht="113.25" customHeight="1" x14ac:dyDescent="0.2">
      <c r="A69" s="26">
        <v>69</v>
      </c>
      <c r="B69" s="62" t="s">
        <v>123</v>
      </c>
      <c r="C69" s="63" t="s">
        <v>92</v>
      </c>
      <c r="D69" s="63"/>
      <c r="E69" s="64"/>
      <c r="F69" s="32"/>
      <c r="G69" s="32">
        <v>22719.25</v>
      </c>
      <c r="H69" s="65"/>
      <c r="I69" s="65"/>
      <c r="J69" s="65"/>
      <c r="K69" s="65"/>
      <c r="L69" s="65"/>
      <c r="M69" s="65"/>
      <c r="N69" s="65"/>
      <c r="O69" s="90">
        <f t="shared" si="7"/>
        <v>22719.25</v>
      </c>
    </row>
    <row r="70" spans="1:15" s="19" customFormat="1" ht="113.25" customHeight="1" x14ac:dyDescent="0.2">
      <c r="A70" s="26">
        <v>70</v>
      </c>
      <c r="B70" s="62" t="s">
        <v>124</v>
      </c>
      <c r="C70" s="63" t="s">
        <v>93</v>
      </c>
      <c r="D70" s="63"/>
      <c r="E70" s="64"/>
      <c r="F70" s="32"/>
      <c r="G70" s="32">
        <v>5942.78</v>
      </c>
      <c r="H70" s="65"/>
      <c r="I70" s="65"/>
      <c r="J70" s="65"/>
      <c r="K70" s="65"/>
      <c r="L70" s="65"/>
      <c r="M70" s="65"/>
      <c r="N70" s="65"/>
      <c r="O70" s="90">
        <f t="shared" si="7"/>
        <v>5942.78</v>
      </c>
    </row>
    <row r="71" spans="1:15" s="19" customFormat="1" ht="113.25" customHeight="1" x14ac:dyDescent="0.2">
      <c r="A71" s="26">
        <v>71</v>
      </c>
      <c r="B71" s="62" t="s">
        <v>125</v>
      </c>
      <c r="C71" s="63" t="s">
        <v>104</v>
      </c>
      <c r="D71" s="63"/>
      <c r="E71" s="64"/>
      <c r="F71" s="32"/>
      <c r="G71" s="32">
        <v>3312.37</v>
      </c>
      <c r="H71" s="65"/>
      <c r="I71" s="65"/>
      <c r="J71" s="65"/>
      <c r="K71" s="65"/>
      <c r="L71" s="65"/>
      <c r="M71" s="65"/>
      <c r="N71" s="65"/>
      <c r="O71" s="90">
        <f t="shared" si="7"/>
        <v>3312.37</v>
      </c>
    </row>
    <row r="72" spans="1:15" s="19" customFormat="1" ht="113.25" customHeight="1" x14ac:dyDescent="0.2">
      <c r="A72" s="26">
        <v>72</v>
      </c>
      <c r="B72" s="62" t="s">
        <v>94</v>
      </c>
      <c r="C72" s="63" t="s">
        <v>95</v>
      </c>
      <c r="D72" s="63"/>
      <c r="E72" s="64"/>
      <c r="F72" s="32"/>
      <c r="G72" s="32">
        <v>8456.2800000000007</v>
      </c>
      <c r="H72" s="65"/>
      <c r="I72" s="65"/>
      <c r="J72" s="65"/>
      <c r="K72" s="65"/>
      <c r="L72" s="65"/>
      <c r="M72" s="65"/>
      <c r="N72" s="65"/>
      <c r="O72" s="90">
        <f t="shared" si="7"/>
        <v>8456.2800000000007</v>
      </c>
    </row>
    <row r="73" spans="1:15" s="19" customFormat="1" ht="113.25" customHeight="1" x14ac:dyDescent="0.2">
      <c r="A73" s="26">
        <v>73</v>
      </c>
      <c r="B73" s="96" t="s">
        <v>96</v>
      </c>
      <c r="C73" s="97" t="s">
        <v>97</v>
      </c>
      <c r="D73" s="63"/>
      <c r="E73" s="64"/>
      <c r="F73" s="32"/>
      <c r="G73" s="32">
        <v>7540.51</v>
      </c>
      <c r="H73" s="65"/>
      <c r="I73" s="65"/>
      <c r="J73" s="65"/>
      <c r="K73" s="65"/>
      <c r="L73" s="65"/>
      <c r="M73" s="65"/>
      <c r="N73" s="65"/>
      <c r="O73" s="90">
        <f t="shared" si="7"/>
        <v>7540.51</v>
      </c>
    </row>
    <row r="74" spans="1:15" s="19" customFormat="1" ht="113.25" customHeight="1" x14ac:dyDescent="0.2">
      <c r="A74" s="26">
        <v>75</v>
      </c>
      <c r="B74" s="62" t="s">
        <v>126</v>
      </c>
      <c r="C74" s="63" t="s">
        <v>98</v>
      </c>
      <c r="D74" s="63"/>
      <c r="E74" s="64"/>
      <c r="F74" s="32"/>
      <c r="G74" s="32">
        <v>2494.02</v>
      </c>
      <c r="H74" s="65"/>
      <c r="I74" s="65"/>
      <c r="J74" s="65"/>
      <c r="K74" s="65"/>
      <c r="L74" s="65"/>
      <c r="M74" s="65"/>
      <c r="N74" s="65"/>
      <c r="O74" s="90">
        <f t="shared" si="7"/>
        <v>2494.02</v>
      </c>
    </row>
    <row r="75" spans="1:15" s="3" customFormat="1" ht="113.25" customHeight="1" x14ac:dyDescent="0.2">
      <c r="A75" s="26">
        <v>77</v>
      </c>
      <c r="B75" s="62" t="s">
        <v>109</v>
      </c>
      <c r="C75" s="63" t="s">
        <v>99</v>
      </c>
      <c r="D75" s="63"/>
      <c r="E75" s="64"/>
      <c r="F75" s="32"/>
      <c r="G75" s="32">
        <v>5436.18</v>
      </c>
      <c r="H75" s="32"/>
      <c r="I75" s="32"/>
      <c r="J75" s="32"/>
      <c r="K75" s="32"/>
      <c r="L75" s="32"/>
      <c r="M75" s="32"/>
      <c r="N75" s="32"/>
      <c r="O75" s="90">
        <f t="shared" si="7"/>
        <v>5436.18</v>
      </c>
    </row>
    <row r="76" spans="1:15" s="3" customFormat="1" ht="113.25" customHeight="1" x14ac:dyDescent="0.2">
      <c r="A76" s="26">
        <v>78</v>
      </c>
      <c r="B76" s="30" t="s">
        <v>127</v>
      </c>
      <c r="C76" s="31" t="s">
        <v>100</v>
      </c>
      <c r="D76" s="31"/>
      <c r="E76" s="33"/>
      <c r="F76" s="32"/>
      <c r="G76" s="32">
        <v>6118.14</v>
      </c>
      <c r="H76" s="32"/>
      <c r="I76" s="32"/>
      <c r="J76" s="32"/>
      <c r="K76" s="32"/>
      <c r="L76" s="32"/>
      <c r="M76" s="32"/>
      <c r="N76" s="32"/>
      <c r="O76" s="90">
        <f t="shared" si="7"/>
        <v>6118.14</v>
      </c>
    </row>
    <row r="77" spans="1:15" s="3" customFormat="1" ht="113.25" customHeight="1" thickBot="1" x14ac:dyDescent="0.25">
      <c r="A77" s="26">
        <v>80</v>
      </c>
      <c r="B77" s="98" t="s">
        <v>101</v>
      </c>
      <c r="C77" s="99" t="s">
        <v>102</v>
      </c>
      <c r="D77" s="31"/>
      <c r="E77" s="33"/>
      <c r="F77" s="32"/>
      <c r="G77" s="32">
        <v>8475.76</v>
      </c>
      <c r="H77" s="32"/>
      <c r="I77" s="32"/>
      <c r="J77" s="32"/>
      <c r="K77" s="32"/>
      <c r="L77" s="32"/>
      <c r="M77" s="32"/>
      <c r="N77" s="32"/>
      <c r="O77" s="90">
        <f t="shared" si="7"/>
        <v>8475.76</v>
      </c>
    </row>
    <row r="78" spans="1:15" s="18" customFormat="1" ht="113.25" customHeight="1" thickBot="1" x14ac:dyDescent="0.25">
      <c r="A78" s="149" t="s">
        <v>1</v>
      </c>
      <c r="B78" s="150"/>
      <c r="C78" s="150"/>
      <c r="D78" s="150"/>
      <c r="E78" s="151"/>
      <c r="F78" s="29">
        <f>SUM(F43:F77)</f>
        <v>0</v>
      </c>
      <c r="G78" s="29">
        <f>SUM(G43:G77)</f>
        <v>235860</v>
      </c>
      <c r="H78" s="29">
        <f>SUM(H43:H77)</f>
        <v>0</v>
      </c>
      <c r="I78" s="29">
        <f t="shared" ref="I78:N78" si="8">SUM(I43:I77)</f>
        <v>0</v>
      </c>
      <c r="J78" s="29">
        <f t="shared" si="8"/>
        <v>0</v>
      </c>
      <c r="K78" s="29">
        <f t="shared" si="8"/>
        <v>0</v>
      </c>
      <c r="L78" s="29">
        <f t="shared" si="8"/>
        <v>0</v>
      </c>
      <c r="M78" s="29">
        <f t="shared" si="8"/>
        <v>35000</v>
      </c>
      <c r="N78" s="29">
        <f t="shared" si="8"/>
        <v>0</v>
      </c>
      <c r="O78" s="37">
        <f>SUM(O43:O77)</f>
        <v>270860.00000000006</v>
      </c>
    </row>
    <row r="79" spans="1:15" s="18" customFormat="1" ht="113.25" customHeight="1" thickBot="1" x14ac:dyDescent="0.25">
      <c r="A79" s="93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5"/>
    </row>
    <row r="80" spans="1:15" s="18" customFormat="1" ht="113.25" customHeight="1" thickBot="1" x14ac:dyDescent="0.25">
      <c r="A80" s="169" t="s">
        <v>32</v>
      </c>
      <c r="B80" s="170"/>
      <c r="C80" s="140" t="s">
        <v>35</v>
      </c>
      <c r="D80" s="141"/>
      <c r="E80" s="142"/>
      <c r="F80" s="21">
        <f t="shared" ref="F80:N80" si="9">F18+F33</f>
        <v>1022205.68</v>
      </c>
      <c r="G80" s="21">
        <f t="shared" si="9"/>
        <v>0</v>
      </c>
      <c r="H80" s="21">
        <f t="shared" si="9"/>
        <v>1321000</v>
      </c>
      <c r="I80" s="21">
        <f t="shared" si="9"/>
        <v>94801.31</v>
      </c>
      <c r="J80" s="21">
        <f t="shared" si="9"/>
        <v>1364967.25</v>
      </c>
      <c r="K80" s="21">
        <f t="shared" si="9"/>
        <v>3696.03</v>
      </c>
      <c r="L80" s="21">
        <f t="shared" si="9"/>
        <v>100000</v>
      </c>
      <c r="M80" s="21">
        <f t="shared" si="9"/>
        <v>250000</v>
      </c>
      <c r="N80" s="21">
        <f t="shared" si="9"/>
        <v>269428.65000000002</v>
      </c>
      <c r="O80" s="27">
        <f>SUM(F80:N80)</f>
        <v>4426098.92</v>
      </c>
    </row>
    <row r="81" spans="1:15" s="18" customFormat="1" ht="113.25" customHeight="1" thickBot="1" x14ac:dyDescent="0.25">
      <c r="A81" s="171"/>
      <c r="B81" s="172"/>
      <c r="C81" s="134" t="s">
        <v>36</v>
      </c>
      <c r="D81" s="135"/>
      <c r="E81" s="136"/>
      <c r="F81" s="22">
        <f t="shared" ref="F81:N81" si="10">F39</f>
        <v>14000</v>
      </c>
      <c r="G81" s="22">
        <f t="shared" si="10"/>
        <v>0</v>
      </c>
      <c r="H81" s="22">
        <f t="shared" si="10"/>
        <v>0</v>
      </c>
      <c r="I81" s="22">
        <f t="shared" si="10"/>
        <v>0</v>
      </c>
      <c r="J81" s="22">
        <f t="shared" si="10"/>
        <v>0</v>
      </c>
      <c r="K81" s="22">
        <f t="shared" si="10"/>
        <v>0</v>
      </c>
      <c r="L81" s="22">
        <f t="shared" si="10"/>
        <v>0</v>
      </c>
      <c r="M81" s="22">
        <f t="shared" si="10"/>
        <v>0</v>
      </c>
      <c r="N81" s="22">
        <f t="shared" si="10"/>
        <v>0</v>
      </c>
      <c r="O81" s="27">
        <f t="shared" ref="O81:O82" si="11">SUM(F81:N81)</f>
        <v>14000</v>
      </c>
    </row>
    <row r="82" spans="1:15" s="18" customFormat="1" ht="113.25" customHeight="1" thickBot="1" x14ac:dyDescent="0.25">
      <c r="A82" s="173"/>
      <c r="B82" s="174"/>
      <c r="C82" s="137" t="s">
        <v>42</v>
      </c>
      <c r="D82" s="138"/>
      <c r="E82" s="139"/>
      <c r="F82" s="23">
        <f t="shared" ref="F82:N82" si="12">F78</f>
        <v>0</v>
      </c>
      <c r="G82" s="23">
        <f t="shared" si="12"/>
        <v>235860</v>
      </c>
      <c r="H82" s="23">
        <f t="shared" si="12"/>
        <v>0</v>
      </c>
      <c r="I82" s="23">
        <f t="shared" si="12"/>
        <v>0</v>
      </c>
      <c r="J82" s="23">
        <f t="shared" si="12"/>
        <v>0</v>
      </c>
      <c r="K82" s="23">
        <f t="shared" si="12"/>
        <v>0</v>
      </c>
      <c r="L82" s="23">
        <f t="shared" si="12"/>
        <v>0</v>
      </c>
      <c r="M82" s="23">
        <f t="shared" si="12"/>
        <v>35000</v>
      </c>
      <c r="N82" s="23">
        <f t="shared" si="12"/>
        <v>0</v>
      </c>
      <c r="O82" s="27">
        <f t="shared" si="11"/>
        <v>270860</v>
      </c>
    </row>
    <row r="83" spans="1:15" s="18" customFormat="1" ht="113.25" customHeight="1" thickBot="1" x14ac:dyDescent="0.25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</row>
    <row r="84" spans="1:15" s="18" customFormat="1" ht="113.25" customHeight="1" thickBot="1" x14ac:dyDescent="0.25">
      <c r="A84" s="149" t="s">
        <v>33</v>
      </c>
      <c r="B84" s="150"/>
      <c r="C84" s="150"/>
      <c r="D84" s="150"/>
      <c r="E84" s="150"/>
      <c r="F84" s="28">
        <f t="shared" ref="F84:N84" si="13">SUM(F80:F82)</f>
        <v>1036205.68</v>
      </c>
      <c r="G84" s="28">
        <f t="shared" si="13"/>
        <v>235860</v>
      </c>
      <c r="H84" s="28">
        <f t="shared" si="13"/>
        <v>1321000</v>
      </c>
      <c r="I84" s="28">
        <f t="shared" si="13"/>
        <v>94801.31</v>
      </c>
      <c r="J84" s="28">
        <f t="shared" si="13"/>
        <v>1364967.25</v>
      </c>
      <c r="K84" s="28">
        <f t="shared" si="13"/>
        <v>3696.03</v>
      </c>
      <c r="L84" s="28">
        <f t="shared" si="13"/>
        <v>100000</v>
      </c>
      <c r="M84" s="28">
        <f t="shared" si="13"/>
        <v>285000</v>
      </c>
      <c r="N84" s="28">
        <f t="shared" si="13"/>
        <v>269428.65000000002</v>
      </c>
      <c r="O84" s="25">
        <f>SUM(O80:O82)</f>
        <v>4710958.92</v>
      </c>
    </row>
    <row r="85" spans="1:15" s="18" customFormat="1" ht="113.25" customHeight="1" x14ac:dyDescent="0.2">
      <c r="A85" s="15"/>
      <c r="B85" s="8"/>
      <c r="C85" s="11"/>
      <c r="D85" s="9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24"/>
    </row>
    <row r="86" spans="1:15" s="18" customFormat="1" ht="113.25" customHeight="1" x14ac:dyDescent="0.2">
      <c r="A86" s="15"/>
      <c r="B86" s="8"/>
      <c r="C86" s="11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s="18" customFormat="1" ht="113.25" customHeight="1" x14ac:dyDescent="0.2">
      <c r="A87" s="15"/>
      <c r="B87" s="8"/>
      <c r="C87" s="11"/>
      <c r="D87" s="9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20"/>
    </row>
    <row r="88" spans="1:15" s="18" customFormat="1" ht="113.25" customHeight="1" x14ac:dyDescent="0.2">
      <c r="A88" s="17"/>
      <c r="B88" s="13"/>
      <c r="C88" s="14"/>
      <c r="D88" s="16"/>
      <c r="E88" s="16"/>
      <c r="G88" s="35"/>
      <c r="H88" s="35"/>
      <c r="I88" s="12"/>
      <c r="J88" s="12"/>
      <c r="K88" s="12"/>
      <c r="L88" s="12"/>
      <c r="M88" s="12"/>
      <c r="N88" s="12"/>
      <c r="O88" s="12"/>
    </row>
    <row r="89" spans="1:15" s="18" customFormat="1" ht="113.25" customHeight="1" x14ac:dyDescent="0.2">
      <c r="A89" s="17"/>
      <c r="B89" s="13"/>
      <c r="C89" s="14"/>
      <c r="D89" s="16"/>
      <c r="E89" s="16"/>
      <c r="G89" s="35"/>
      <c r="H89" s="35"/>
      <c r="I89" s="12"/>
      <c r="J89" s="12"/>
      <c r="K89" s="12"/>
      <c r="L89" s="12"/>
      <c r="M89" s="12"/>
      <c r="N89" s="12"/>
      <c r="O89" s="12"/>
    </row>
    <row r="90" spans="1:15" ht="113.25" customHeight="1" x14ac:dyDescent="0.2">
      <c r="G90" s="36"/>
      <c r="H90" s="36"/>
    </row>
    <row r="91" spans="1:15" ht="113.25" customHeight="1" x14ac:dyDescent="0.2">
      <c r="G91" s="36"/>
      <c r="H91" s="36"/>
    </row>
  </sheetData>
  <sortState ref="A94:M108">
    <sortCondition ref="E94:E108"/>
  </sortState>
  <mergeCells count="22">
    <mergeCell ref="A84:E84"/>
    <mergeCell ref="A20:O20"/>
    <mergeCell ref="O1:O2"/>
    <mergeCell ref="A4:O4"/>
    <mergeCell ref="A1:A2"/>
    <mergeCell ref="B1:B2"/>
    <mergeCell ref="E1:E2"/>
    <mergeCell ref="C1:C2"/>
    <mergeCell ref="D1:D2"/>
    <mergeCell ref="F1:N1"/>
    <mergeCell ref="A33:E33"/>
    <mergeCell ref="A80:B82"/>
    <mergeCell ref="A39:E39"/>
    <mergeCell ref="A35:O35"/>
    <mergeCell ref="A41:O41"/>
    <mergeCell ref="A42:O42"/>
    <mergeCell ref="C81:E81"/>
    <mergeCell ref="C82:E82"/>
    <mergeCell ref="C80:E80"/>
    <mergeCell ref="A3:O3"/>
    <mergeCell ref="A18:E18"/>
    <mergeCell ref="A78:E78"/>
  </mergeCells>
  <phoneticPr fontId="0" type="noConversion"/>
  <pageMargins left="0.25" right="0.25" top="0.75" bottom="0.75" header="0.3" footer="0.3"/>
  <pageSetup paperSize="9" scale="83" fitToHeight="0" orientation="landscape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14" sqref="F14"/>
    </sheetView>
  </sheetViews>
  <sheetFormatPr defaultRowHeight="12.75" x14ac:dyDescent="0.2"/>
  <cols>
    <col min="1" max="1" width="25.28515625" customWidth="1"/>
    <col min="2" max="2" width="23.140625" customWidth="1"/>
    <col min="3" max="3" width="26.85546875" customWidth="1"/>
    <col min="4" max="4" width="22.5703125" customWidth="1"/>
    <col min="5" max="5" width="36.140625" customWidth="1"/>
    <col min="6" max="6" width="13.42578125" bestFit="1" customWidth="1"/>
  </cols>
  <sheetData>
    <row r="1" spans="1:6" ht="27" thickTop="1" thickBot="1" x14ac:dyDescent="0.25">
      <c r="A1" s="111"/>
      <c r="B1" s="112" t="s">
        <v>140</v>
      </c>
      <c r="C1" s="112" t="s">
        <v>141</v>
      </c>
      <c r="D1" s="113" t="s">
        <v>142</v>
      </c>
      <c r="E1" s="113" t="s">
        <v>1</v>
      </c>
    </row>
    <row r="2" spans="1:6" ht="13.5" thickBot="1" x14ac:dyDescent="0.25">
      <c r="A2" s="114" t="s">
        <v>28</v>
      </c>
      <c r="B2" s="116">
        <f>SUM(A14:A22)</f>
        <v>2509442.2000000002</v>
      </c>
      <c r="C2" s="116">
        <f>A23</f>
        <v>5000</v>
      </c>
      <c r="D2" s="117">
        <f>A24</f>
        <v>35000</v>
      </c>
      <c r="E2" s="118">
        <f>SUM(B2:D2)</f>
        <v>2549442.2000000002</v>
      </c>
    </row>
    <row r="3" spans="1:6" ht="26.25" thickBot="1" x14ac:dyDescent="0.25">
      <c r="A3" s="114" t="s">
        <v>143</v>
      </c>
      <c r="B3" s="116">
        <f>SUM(B14:B21)</f>
        <v>1710540.34</v>
      </c>
      <c r="C3" s="116">
        <v>0</v>
      </c>
      <c r="D3" s="117">
        <f>SUM(B22:B37)</f>
        <v>102079.36</v>
      </c>
      <c r="E3" s="118">
        <f>SUM(B3:D3)</f>
        <v>1812619.7000000002</v>
      </c>
    </row>
    <row r="4" spans="1:6" ht="26.25" thickBot="1" x14ac:dyDescent="0.25">
      <c r="A4" s="114" t="s">
        <v>144</v>
      </c>
      <c r="B4" s="119">
        <f>SUM(C14:C16)</f>
        <v>101866.7</v>
      </c>
      <c r="C4" s="119">
        <v>0</v>
      </c>
      <c r="D4" s="120">
        <f>SUM(C17:C25)</f>
        <v>69501.260000000009</v>
      </c>
      <c r="E4" s="118">
        <f>SUM(B4:D4)</f>
        <v>171367.96000000002</v>
      </c>
    </row>
    <row r="5" spans="1:6" ht="26.25" thickBot="1" x14ac:dyDescent="0.25">
      <c r="A5" s="121" t="s">
        <v>145</v>
      </c>
      <c r="B5" s="122">
        <f>SUM(D14:D18)</f>
        <v>104249.68000000001</v>
      </c>
      <c r="C5" s="122">
        <f>SUM(D19:D20)</f>
        <v>9000</v>
      </c>
      <c r="D5" s="123">
        <f>SUM(D21:D29)</f>
        <v>64279.38</v>
      </c>
      <c r="E5" s="124">
        <f>SUM(B5:D5)</f>
        <v>177529.06</v>
      </c>
    </row>
    <row r="6" spans="1:6" ht="16.5" thickTop="1" thickBot="1" x14ac:dyDescent="0.25">
      <c r="A6" s="125" t="s">
        <v>1</v>
      </c>
      <c r="B6" s="126">
        <f>SUM(B2:B5)</f>
        <v>4426098.92</v>
      </c>
      <c r="C6" s="126">
        <f>SUM(C2:C5)</f>
        <v>14000</v>
      </c>
      <c r="D6" s="127">
        <f>SUM(D2:D5)</f>
        <v>270860</v>
      </c>
      <c r="E6" s="128">
        <f>SUM(B6:D6)</f>
        <v>4710958.92</v>
      </c>
      <c r="F6" s="115">
        <f>SUM(E2:E5)</f>
        <v>4710958.92</v>
      </c>
    </row>
    <row r="7" spans="1:6" ht="13.5" thickTop="1" x14ac:dyDescent="0.2"/>
    <row r="13" spans="1:6" x14ac:dyDescent="0.2">
      <c r="A13" s="129" t="s">
        <v>4</v>
      </c>
      <c r="B13" s="129" t="s">
        <v>146</v>
      </c>
      <c r="C13" s="129" t="s">
        <v>147</v>
      </c>
      <c r="D13" s="129" t="s">
        <v>148</v>
      </c>
    </row>
    <row r="14" spans="1:6" x14ac:dyDescent="0.2">
      <c r="A14" s="130">
        <f>ΑΝΑΛΥΤΙΚΟ!O7</f>
        <v>3696.03</v>
      </c>
      <c r="B14" s="130">
        <f>ΑΝΑΛΥΤΙΚΟ!O8</f>
        <v>212359.19</v>
      </c>
      <c r="C14" s="130">
        <f>ΑΝΑΛΥΤΙΚΟ!O12</f>
        <v>100000</v>
      </c>
      <c r="D14" s="130">
        <f>ΑΝΑΛΥΤΙΚΟ!O5</f>
        <v>3169.44</v>
      </c>
    </row>
    <row r="15" spans="1:6" x14ac:dyDescent="0.2">
      <c r="A15" s="130">
        <f>ΑΝΑΛΥΤΙΚΟ!O11</f>
        <v>72500.009999999995</v>
      </c>
      <c r="B15" s="130">
        <f>ΑΝΑΛΥΤΙΚΟ!O9</f>
        <v>440771.77</v>
      </c>
      <c r="C15" s="130">
        <f>ΑΝΑΛΥΤΙΚΟ!O21</f>
        <v>1304.3399999999999</v>
      </c>
      <c r="D15" s="130">
        <f>ΑΝΑΛΥΤΙΚΟ!O6</f>
        <v>94801.31</v>
      </c>
    </row>
    <row r="16" spans="1:6" x14ac:dyDescent="0.2">
      <c r="A16" s="130">
        <f>ΑΝΑΛΥΤΙΚΟ!O14</f>
        <v>321000</v>
      </c>
      <c r="B16" s="130">
        <f>ΑΝΑΛΥΤΙΚΟ!O10</f>
        <v>53900.02</v>
      </c>
      <c r="C16" s="130">
        <f>ΑΝΑΛΥΤΙΚΟ!O22</f>
        <v>562.36</v>
      </c>
      <c r="D16" s="130">
        <f>ΑΝΑΛΥΤΙΚΟ!O23</f>
        <v>2544.67</v>
      </c>
    </row>
    <row r="17" spans="1:4" x14ac:dyDescent="0.2">
      <c r="A17" s="130">
        <f>ΑΝΑΛΥΤΙΚΟ!O15</f>
        <v>1000000</v>
      </c>
      <c r="B17" s="130">
        <f>ΑΝΑΛΥΤΙΚΟ!O13</f>
        <v>1000000</v>
      </c>
      <c r="C17" s="132">
        <f>ΑΝΑΛΥΤΙΚΟ!O44</f>
        <v>6819.58</v>
      </c>
      <c r="D17" s="130">
        <f>ΑΝΑΛΥΤΙΚΟ!O26</f>
        <v>2289.9899999999998</v>
      </c>
    </row>
    <row r="18" spans="1:4" x14ac:dyDescent="0.2">
      <c r="A18" s="130">
        <f>ΑΝΑΛΥΤΙΚΟ!O16</f>
        <v>500000</v>
      </c>
      <c r="B18" s="130">
        <f>ΑΝΑΛΥΤΙΚΟ!O24</f>
        <v>442.82</v>
      </c>
      <c r="C18" s="132">
        <f>ΑΝΑΛΥΤΙΚΟ!O45</f>
        <v>6098.65</v>
      </c>
      <c r="D18" s="130">
        <f>ΑΝΑΛΥΤΙΚΟ!O27</f>
        <v>1444.27</v>
      </c>
    </row>
    <row r="19" spans="1:4" x14ac:dyDescent="0.2">
      <c r="A19" s="130">
        <f>ΑΝΑΛΥΤΙΚΟ!O17</f>
        <v>600000</v>
      </c>
      <c r="B19" s="130">
        <f>ΑΝΑΛΥΤΙΚΟ!O29</f>
        <v>504.06</v>
      </c>
      <c r="C19" s="132">
        <f>ΑΝΑΛΥΤΙΚΟ!O58</f>
        <v>4539.8900000000003</v>
      </c>
      <c r="D19" s="131">
        <f>ΑΝΑΛΥΤΙΚΟ!O36</f>
        <v>4000</v>
      </c>
    </row>
    <row r="20" spans="1:4" x14ac:dyDescent="0.2">
      <c r="A20" s="130">
        <f>ΑΝΑΛΥΤΙΚΟ!O25</f>
        <v>10000</v>
      </c>
      <c r="B20" s="130">
        <f>ΑΝΑΛΥΤΙΚΟ!O31</f>
        <v>523.28</v>
      </c>
      <c r="C20" s="132">
        <f>ΑΝΑΛΥΤΙΚΟ!O61</f>
        <v>7033.91</v>
      </c>
      <c r="D20" s="131">
        <f>ΑΝΑΛΥΤΙΚΟ!O37</f>
        <v>5000</v>
      </c>
    </row>
    <row r="21" spans="1:4" x14ac:dyDescent="0.2">
      <c r="A21" s="130">
        <f>ΑΝΑΛΥΤΙΚΟ!O28</f>
        <v>1695.47</v>
      </c>
      <c r="B21" s="130">
        <f>ΑΝΑΛΥΤΙΚΟ!O32</f>
        <v>2039.2</v>
      </c>
      <c r="C21" s="132">
        <f>ΑΝΑΛΥΤΙΚΟ!O67</f>
        <v>9021.33</v>
      </c>
      <c r="D21" s="132">
        <f>ΑΝΑΛΥΤΙΚΟ!O46</f>
        <v>3117.52</v>
      </c>
    </row>
    <row r="22" spans="1:4" x14ac:dyDescent="0.2">
      <c r="A22" s="130">
        <f>ΑΝΑΛΥΤΙΚΟ!O30</f>
        <v>550.69000000000005</v>
      </c>
      <c r="B22" s="132">
        <f>ΑΝΑΛΥΤΙΚΟ!O47</f>
        <v>1071.6500000000001</v>
      </c>
      <c r="C22" s="132">
        <f>ΑΝΑΛΥΤΙΚΟ!O68</f>
        <v>1500</v>
      </c>
      <c r="D22" s="132">
        <f>ΑΝΑΛΥΤΙΚΟ!O48</f>
        <v>5514.12</v>
      </c>
    </row>
    <row r="23" spans="1:4" x14ac:dyDescent="0.2">
      <c r="A23" s="131">
        <f>ΑΝΑΛΥΤΙΚΟ!O38</f>
        <v>5000</v>
      </c>
      <c r="B23" s="132">
        <f>ΑΝΑΛΥΤΙΚΟ!O50</f>
        <v>2494.02</v>
      </c>
      <c r="C23" s="132">
        <f>ΑΝΑΛΥΤΙΚΟ!O69</f>
        <v>22719.25</v>
      </c>
      <c r="D23" s="132">
        <f>ΑΝΑΛΥΤΙΚΟ!O49</f>
        <v>4403.5</v>
      </c>
    </row>
    <row r="24" spans="1:4" x14ac:dyDescent="0.2">
      <c r="A24" s="132">
        <f>ΑΝΑΛΥΤΙΚΟ!O43</f>
        <v>35000</v>
      </c>
      <c r="B24" s="132">
        <f>ΑΝΑΛΥΤΙΚΟ!O52</f>
        <v>487.11</v>
      </c>
      <c r="C24" s="132">
        <f>ΑΝΑΛΥΤΙΚΟ!O71</f>
        <v>3312.37</v>
      </c>
      <c r="D24" s="132">
        <f>ΑΝΑΛΥΤΙΚΟ!O51</f>
        <v>4189.17</v>
      </c>
    </row>
    <row r="25" spans="1:4" x14ac:dyDescent="0.2">
      <c r="A25" s="129"/>
      <c r="B25" s="132">
        <f>ΑΝΑΛΥΤΙΚΟ!O53</f>
        <v>41774.79</v>
      </c>
      <c r="C25" s="132">
        <f>ΑΝΑΛΥΤΙΚΟ!O72</f>
        <v>8456.2800000000007</v>
      </c>
      <c r="D25" s="132">
        <f>ΑΝΑΛΥΤΙΚΟ!O54</f>
        <v>12000</v>
      </c>
    </row>
    <row r="26" spans="1:4" x14ac:dyDescent="0.2">
      <c r="A26" s="129"/>
      <c r="B26" s="132">
        <f>ΑΝΑΛΥΤΙΚΟ!O57</f>
        <v>2377.11</v>
      </c>
      <c r="C26" s="129"/>
      <c r="D26" s="132">
        <f>ΑΝΑΛΥΤΙΚΟ!O55</f>
        <v>1405.34</v>
      </c>
    </row>
    <row r="27" spans="1:4" x14ac:dyDescent="0.2">
      <c r="A27" s="129"/>
      <c r="B27" s="132">
        <f>ΑΝΑΛΥΤΙΚΟ!O59</f>
        <v>2903.19</v>
      </c>
      <c r="C27" s="129"/>
      <c r="D27" s="132">
        <f>ΑΝΑΛΥΤΙΚΟ!O56</f>
        <v>5007.5200000000004</v>
      </c>
    </row>
    <row r="28" spans="1:4" x14ac:dyDescent="0.2">
      <c r="A28" s="129"/>
      <c r="B28" s="132">
        <f>ΑΝΑΛΥΤΙΚΟ!O60</f>
        <v>3838.45</v>
      </c>
      <c r="C28" s="129"/>
      <c r="D28" s="132">
        <f>ΑΝΑΛΥΤΙΚΟ!O65</f>
        <v>22524.07</v>
      </c>
    </row>
    <row r="29" spans="1:4" x14ac:dyDescent="0.2">
      <c r="A29" s="129"/>
      <c r="B29" s="132">
        <f>ΑΝΑΛΥΤΙΚΟ!O62</f>
        <v>6488.34</v>
      </c>
      <c r="C29" s="129"/>
      <c r="D29" s="132">
        <f>ΑΝΑΛΥΤΙΚΟ!O76</f>
        <v>6118.14</v>
      </c>
    </row>
    <row r="30" spans="1:4" x14ac:dyDescent="0.2">
      <c r="A30" s="129"/>
      <c r="B30" s="132">
        <f>ΑΝΑΛΥΤΙΚΟ!O63</f>
        <v>4091.75</v>
      </c>
      <c r="C30" s="129"/>
      <c r="D30" s="129"/>
    </row>
    <row r="31" spans="1:4" x14ac:dyDescent="0.2">
      <c r="A31" s="129"/>
      <c r="B31" s="132">
        <f>ΑΝΑΛΥΤΙΚΟ!O64</f>
        <v>2942.16</v>
      </c>
      <c r="C31" s="129"/>
      <c r="D31" s="129"/>
    </row>
    <row r="32" spans="1:4" x14ac:dyDescent="0.2">
      <c r="A32" s="129"/>
      <c r="B32" s="132">
        <f>ΑΝΑΛΥΤΙΚΟ!O66</f>
        <v>3721.54</v>
      </c>
      <c r="C32" s="129"/>
      <c r="D32" s="129"/>
    </row>
    <row r="33" spans="1:5" x14ac:dyDescent="0.2">
      <c r="A33" s="129"/>
      <c r="B33" s="132">
        <f>ΑΝΑΛΥΤΙΚΟ!O70</f>
        <v>5942.78</v>
      </c>
      <c r="C33" s="129"/>
      <c r="D33" s="129"/>
    </row>
    <row r="34" spans="1:5" x14ac:dyDescent="0.2">
      <c r="A34" s="129"/>
      <c r="B34" s="132">
        <f>ΑΝΑΛΥΤΙΚΟ!O73</f>
        <v>7540.51</v>
      </c>
      <c r="C34" s="129"/>
      <c r="D34" s="129"/>
    </row>
    <row r="35" spans="1:5" x14ac:dyDescent="0.2">
      <c r="A35" s="129"/>
      <c r="B35" s="132">
        <f>ΑΝΑΛΥΤΙΚΟ!O74</f>
        <v>2494.02</v>
      </c>
      <c r="C35" s="129"/>
      <c r="D35" s="129"/>
    </row>
    <row r="36" spans="1:5" x14ac:dyDescent="0.2">
      <c r="A36" s="129"/>
      <c r="B36" s="132">
        <f>ΑΝΑΛΥΤΙΚΟ!O75</f>
        <v>5436.18</v>
      </c>
      <c r="C36" s="129"/>
      <c r="D36" s="129"/>
    </row>
    <row r="37" spans="1:5" x14ac:dyDescent="0.2">
      <c r="A37" s="129"/>
      <c r="B37" s="132">
        <f>ΑΝΑΛΥΤΙΚΟ!O77</f>
        <v>8475.76</v>
      </c>
      <c r="C37" s="129"/>
      <c r="D37" s="129"/>
    </row>
    <row r="39" spans="1:5" x14ac:dyDescent="0.2">
      <c r="A39" s="129">
        <f>SUM(A14:A38)</f>
        <v>2549442.2000000002</v>
      </c>
      <c r="B39" s="129">
        <f t="shared" ref="B39:D39" si="0">SUM(B14:B38)</f>
        <v>1812619.7000000002</v>
      </c>
      <c r="C39" s="129">
        <f t="shared" si="0"/>
        <v>171367.96</v>
      </c>
      <c r="D39" s="129">
        <f t="shared" si="0"/>
        <v>177529.06</v>
      </c>
      <c r="E39" s="129">
        <f>SUM(A39:D39)</f>
        <v>4710958.92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ΑΝΑΛΥΤΙΚΟ</vt:lpstr>
      <vt:lpstr>Φύλλο1</vt:lpstr>
      <vt:lpstr>ΑΝΑΛΥΤΙΚΟ!Print_Area</vt:lpstr>
      <vt:lpstr>ΑΝΑΛΥΤΙΚΟ!Print_Titles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Euaggelia Zisopoulou</cp:lastModifiedBy>
  <cp:lastPrinted>2021-10-29T06:31:59Z</cp:lastPrinted>
  <dcterms:created xsi:type="dcterms:W3CDTF">2011-11-07T10:44:26Z</dcterms:created>
  <dcterms:modified xsi:type="dcterms:W3CDTF">2021-10-29T09:33:04Z</dcterms:modified>
</cp:coreProperties>
</file>